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0"/>
  </bookViews>
  <sheets>
    <sheet name="ΠΡΟΣΛΗΠΤΕΟΙ" sheetId="7" r:id="rId1"/>
    <sheet name="ΓΕΝ ΚΑΤΑΤ ΜΕ ΕΜΠΕΙΡΙΑ" sheetId="4" r:id="rId2"/>
    <sheet name="ΓΕΝ ΚΑΤΑΤ ΠΟΛΥΤΕΚ ΜΕ ΕΜ" sheetId="6" r:id="rId3"/>
    <sheet name="ΑΠΟΡΡΙΠΤΕΟΙ" sheetId="8" r:id="rId4"/>
  </sheets>
  <definedNames/>
  <calcPr calcId="181029"/>
</workbook>
</file>

<file path=xl/sharedStrings.xml><?xml version="1.0" encoding="utf-8"?>
<sst xmlns="http://schemas.openxmlformats.org/spreadsheetml/2006/main" count="661" uniqueCount="235">
  <si>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</si>
  <si>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</si>
  <si>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</si>
  <si>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</si>
  <si>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</si>
  <si>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</si>
  <si>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</si>
  <si>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</si>
  <si>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</si>
  <si>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ΣΥΝΟΛΟ ΜΟΡΙΩΝ</t>
  </si>
  <si>
    <t>ΒΑΘΜΟΣ ΤΙΤΛΟΥ ΣΠΟΥΔΩΝ</t>
  </si>
  <si>
    <t>ΕΝΤΟΠΙΟΤΗΤΑ</t>
  </si>
  <si>
    <t>ΟΧΙ</t>
  </si>
  <si>
    <t>ΠΟΛΥΤΕΚΝΟΣ  Ή ΤΕΚΝΟ ΠΟΛΥΤΕΚΩΝ</t>
  </si>
  <si>
    <t>ΤΙΤΛΟΣ ΣΠΟΥΔΩΝ (κωδ.020)</t>
  </si>
  <si>
    <t>ΑΔΕΙΑ ΛΟΓΙΣΤΗ Β' ΤΑΞΗΣ (κωδ.141)</t>
  </si>
  <si>
    <t>ΓΝΩΣΗ ΧΕΙΡΙΣΜΟΥ Η/Υ (κωδ. 147)</t>
  </si>
  <si>
    <t>ΚΑΛΗ ΓΝΩΣΗ ΑΓΓΛΙΚΗΣ ΓΛΩΣΣΑΣ (κωδ. 150)</t>
  </si>
  <si>
    <t>ΕΜΠΕΙΡΙΑ ΤΟΥΛΑΧΙΣΤΟΝ 2 ΕΤΩΝ ΣΕ ΜΗΧΑΝΟΓΡ. ΛΟΓΙΣΤΗΡΙΟ (κωδ. 151)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</si>
  <si>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</si>
  <si>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</si>
  <si>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</si>
  <si>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</si>
  <si>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</si>
  <si>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</si>
  <si>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</si>
  <si>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</si>
  <si>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</si>
  <si>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</si>
  <si>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</si>
  <si>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</si>
  <si>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ΑΓΓΕΛΗΣ</t>
  </si>
  <si>
    <t>ΑΓΓΕΛΟΣ</t>
  </si>
  <si>
    <t>1514/01-10-2018</t>
  </si>
  <si>
    <t>ΑΓΓΕΛΟΥ</t>
  </si>
  <si>
    <t>ΑΣΗΜΙΝΑ</t>
  </si>
  <si>
    <t>595/26-09-2018</t>
  </si>
  <si>
    <t>ΒΑΣΙΛΕΙΑΔΟΥ</t>
  </si>
  <si>
    <t>ΔΕΣΠΟΙΝΑ</t>
  </si>
  <si>
    <t>949/27-09-2018</t>
  </si>
  <si>
    <t>ΒΑΤΙΔΟΥ</t>
  </si>
  <si>
    <t>ΟΥΡΑΝΙΑ</t>
  </si>
  <si>
    <t>1828/01-10-2018</t>
  </si>
  <si>
    <t>ΒΕΚΡΗ</t>
  </si>
  <si>
    <t>ΑΝΝΑ-ΟΥΡΑΝΙΑ</t>
  </si>
  <si>
    <t>610/26-09-2018</t>
  </si>
  <si>
    <t>ΒΕΝΕΤΣΑΝΟΣ</t>
  </si>
  <si>
    <t>ΧΡΗΣΤΟΣ</t>
  </si>
  <si>
    <t>2297/02-10-2018</t>
  </si>
  <si>
    <t>ΒΛΑΣΑΚΑΚΗ</t>
  </si>
  <si>
    <t>ΜΑΡΓΑΡΙΤΑ</t>
  </si>
  <si>
    <t>924/27-09-2018</t>
  </si>
  <si>
    <t>ΒΛΑΧΟΥ</t>
  </si>
  <si>
    <t>ΛΑΜΠΡΙΝΗ</t>
  </si>
  <si>
    <t>955/27-09-2018</t>
  </si>
  <si>
    <t>ΓΕΡΟΝΤΙΔΟΥ</t>
  </si>
  <si>
    <t>ΣΟΦΙΑ</t>
  </si>
  <si>
    <t>525/25-09-2018</t>
  </si>
  <si>
    <t>ΓΚΟΡΙΤΣΑΣ</t>
  </si>
  <si>
    <t>ΝΙΚΟΛΑΟΣ</t>
  </si>
  <si>
    <t>1977/01-10-2018</t>
  </si>
  <si>
    <t>ΔΑΛΓΙΤΣΗ</t>
  </si>
  <si>
    <t>ΝΕΚΤΑΡΙΑ</t>
  </si>
  <si>
    <t>1974/01-10-2018</t>
  </si>
  <si>
    <t>ΔΑΜΠΑΣ</t>
  </si>
  <si>
    <t>ΔΗΜΗΤΡΙΟΣ</t>
  </si>
  <si>
    <t>1085/28-09-2018</t>
  </si>
  <si>
    <t>ΔΟΝΤΑΚΗ</t>
  </si>
  <si>
    <t>ΜΑΡΙΑ</t>
  </si>
  <si>
    <t>710/26-09-2018</t>
  </si>
  <si>
    <t>ΖΑΦΕΙΡΑΚΟΥ</t>
  </si>
  <si>
    <t>ΝΙΚΗ</t>
  </si>
  <si>
    <t>2206/01-10-2018</t>
  </si>
  <si>
    <t>ΚΑΛΑΜΑΡΗ</t>
  </si>
  <si>
    <t>ΜΕΛΠΟΜΕΝΗ-ΧΡΙΣΤΙΝΑ</t>
  </si>
  <si>
    <t>1308/28-09-2018</t>
  </si>
  <si>
    <t>ΚΑΡΑΜΟΛΕΓΚΟΥ</t>
  </si>
  <si>
    <t>ΕΙΡΗΝΗ</t>
  </si>
  <si>
    <t>1192/28-09-2018</t>
  </si>
  <si>
    <t>ΚΑΤΣΑΦΑΝΑ</t>
  </si>
  <si>
    <t>ΔΗΜΗΤΡΑ</t>
  </si>
  <si>
    <t>1648/01-10-2018</t>
  </si>
  <si>
    <t>ΚΟΛΛΙΑ</t>
  </si>
  <si>
    <t>ΕΜΜΑΝΟΥΕΛΑ</t>
  </si>
  <si>
    <t>661/26-09-2018</t>
  </si>
  <si>
    <t>ΚΟΝΤΟΖΟΣ</t>
  </si>
  <si>
    <t>ΓΕΩΡΓΙΟΣ</t>
  </si>
  <si>
    <t>50/18-09-2018</t>
  </si>
  <si>
    <t>1821/01-10-2018</t>
  </si>
  <si>
    <t>ΚΟΥΤΣΟΥΡΑ</t>
  </si>
  <si>
    <t>ΒΑΣΙΛΙΚΗ</t>
  </si>
  <si>
    <t>2407/02-10-2018</t>
  </si>
  <si>
    <t>ΚΥΡΙΑΖΗ</t>
  </si>
  <si>
    <t>ΠΑΝΑΓΙΩΤΑ</t>
  </si>
  <si>
    <t>2551/02-10-2018</t>
  </si>
  <si>
    <t>ΚΩΝΣΤΑΝΤΟΠΟΥΛΟΣ</t>
  </si>
  <si>
    <t>ΑΝΤΩΝΙΟΣ</t>
  </si>
  <si>
    <t>1862/01-10-2018</t>
  </si>
  <si>
    <t>ΜΑΚΚΑ</t>
  </si>
  <si>
    <t>ΑΘΑΝΑΣΙΑ</t>
  </si>
  <si>
    <t>916/27-09-2018</t>
  </si>
  <si>
    <t>ΜΠΑΛΛΑΣΗΣ</t>
  </si>
  <si>
    <t>ΚΩΣΤΑΣ</t>
  </si>
  <si>
    <t>742/26-09-2018</t>
  </si>
  <si>
    <t>ΚΩΝΣΤΑΝΤΙΝΟΣ</t>
  </si>
  <si>
    <t>1521/01-10-2018</t>
  </si>
  <si>
    <t>ΜΠΕΛΛΟΣ</t>
  </si>
  <si>
    <t>ΘΩΜΑΣ</t>
  </si>
  <si>
    <t>994/27-09-2018</t>
  </si>
  <si>
    <t>ΜΠΟΣΚΟΥ</t>
  </si>
  <si>
    <t>ΠΑΣΧΑΛΙΑ</t>
  </si>
  <si>
    <t>1946/01-10-2018</t>
  </si>
  <si>
    <t>ΝΑΣΤΟΥΛΗΣ</t>
  </si>
  <si>
    <t>925/27-09-2018</t>
  </si>
  <si>
    <t>ΝΙΚΟΛΑΪΔΟΥ</t>
  </si>
  <si>
    <t>ΛΙΑΝΑ</t>
  </si>
  <si>
    <t>1014/27-09-2018</t>
  </si>
  <si>
    <t>ΠΑΠΑΠΟΣΤΟΛΟΥ</t>
  </si>
  <si>
    <t>ΙΩΑΝΝΑ</t>
  </si>
  <si>
    <t>1576/01-10-2018</t>
  </si>
  <si>
    <t>ΠΑΠΟΥΤΣΑΚΗ</t>
  </si>
  <si>
    <t>ΒΑΣΙΛΕΙΑ</t>
  </si>
  <si>
    <t>2014/01-10-2018</t>
  </si>
  <si>
    <t>ΠΑΤΕΛΑΡΟΣ</t>
  </si>
  <si>
    <t>1660/01-10-2018</t>
  </si>
  <si>
    <t>ΡΕΒΕΝΑ</t>
  </si>
  <si>
    <t>ΚΩΝΣΤΑΝΤΙΝΑ</t>
  </si>
  <si>
    <t>908/27-09-2018</t>
  </si>
  <si>
    <t>ΣΙΓΑΛΑΣ</t>
  </si>
  <si>
    <t>ΒΑΣΙΛΕΙΟΣ</t>
  </si>
  <si>
    <t>2431/02-10-2018</t>
  </si>
  <si>
    <t>ΣΟΛΔΑΤΟΥ</t>
  </si>
  <si>
    <t>ΕΛΙΣΑΒΕΤ</t>
  </si>
  <si>
    <t>1696/01-10-0218</t>
  </si>
  <si>
    <t>774/26-09-2018</t>
  </si>
  <si>
    <t>ΣΥΝΑΔΙΝΟΣ</t>
  </si>
  <si>
    <t>ΙΩΑΝΝΗΣ</t>
  </si>
  <si>
    <t>1417/28-09-2018</t>
  </si>
  <si>
    <t>2142/01-10-2018</t>
  </si>
  <si>
    <t>1282/28-09-2018</t>
  </si>
  <si>
    <t>886/27-09-2018</t>
  </si>
  <si>
    <t>ΦΕΚΟΣ</t>
  </si>
  <si>
    <t>1059/27-09-2018</t>
  </si>
  <si>
    <t>ΦΥΤΡΟΥ</t>
  </si>
  <si>
    <t>ΕΥΑΓΓΕΛΙΑ-ΑΛΕΞΑΝΔΡΑ</t>
  </si>
  <si>
    <t>2329/02-10-2018</t>
  </si>
  <si>
    <t>ΦΩΤΑΚΗ</t>
  </si>
  <si>
    <t>1604/01-10-2018</t>
  </si>
  <si>
    <t>Παρατηρήσεις</t>
  </si>
  <si>
    <t>ΑΔΤ</t>
  </si>
  <si>
    <t>**2853</t>
  </si>
  <si>
    <t>ΑΝΤΩΝΙΟΥ</t>
  </si>
  <si>
    <t>**7044</t>
  </si>
  <si>
    <t>**8366</t>
  </si>
  <si>
    <t>**5811</t>
  </si>
  <si>
    <t>**8032</t>
  </si>
  <si>
    <t>ΑΙΤΙΟΛΟΓΙΑ ΑΠΟΡΡΙΨΗΣ</t>
  </si>
  <si>
    <t>**5303</t>
  </si>
  <si>
    <t>**4268</t>
  </si>
  <si>
    <t>**7760</t>
  </si>
  <si>
    <t>**2689</t>
  </si>
  <si>
    <t>**0520</t>
  </si>
  <si>
    <t>**8910</t>
  </si>
  <si>
    <t>**7057</t>
  </si>
  <si>
    <t>**2995</t>
  </si>
  <si>
    <t>**6287</t>
  </si>
  <si>
    <t>**4943</t>
  </si>
  <si>
    <t>**0641</t>
  </si>
  <si>
    <t>**9341</t>
  </si>
  <si>
    <t>**7959</t>
  </si>
  <si>
    <t>**0435</t>
  </si>
  <si>
    <t>**6713</t>
  </si>
  <si>
    <t>**9393</t>
  </si>
  <si>
    <t>**4130</t>
  </si>
  <si>
    <t>ΛΑΘΟΣ ΕΝΤΥΠΟ ΑΙΤΗΣΗΣ,147,150</t>
  </si>
  <si>
    <t>**9458</t>
  </si>
  <si>
    <t>**5572</t>
  </si>
  <si>
    <t>**6635</t>
  </si>
  <si>
    <t>**9457</t>
  </si>
  <si>
    <t>**7080</t>
  </si>
  <si>
    <t xml:space="preserve">2111/01-10-2018 </t>
  </si>
  <si>
    <t>**2233</t>
  </si>
  <si>
    <t>**1194</t>
  </si>
  <si>
    <t>**3456</t>
  </si>
  <si>
    <t>**2136</t>
  </si>
  <si>
    <t>**7833</t>
  </si>
  <si>
    <t>**7970</t>
  </si>
  <si>
    <t>**1866</t>
  </si>
  <si>
    <t>**0011</t>
  </si>
  <si>
    <t>**1154</t>
  </si>
  <si>
    <t>**5616</t>
  </si>
  <si>
    <t>**1612</t>
  </si>
  <si>
    <t>141,150,151</t>
  </si>
  <si>
    <t>**3182</t>
  </si>
  <si>
    <t>**2716</t>
  </si>
  <si>
    <t>**4598</t>
  </si>
  <si>
    <t>**5142</t>
  </si>
  <si>
    <t>**9993</t>
  </si>
  <si>
    <t>**4543</t>
  </si>
  <si>
    <t>**4566</t>
  </si>
  <si>
    <t>**8422</t>
  </si>
  <si>
    <t>428/25-09-2018</t>
  </si>
  <si>
    <t>623/26-09-2018</t>
  </si>
  <si>
    <t>310/24-9-2018</t>
  </si>
  <si>
    <t>**6447</t>
  </si>
  <si>
    <t>1826/01-10-2018</t>
  </si>
  <si>
    <t>1287/28-09-2018</t>
  </si>
  <si>
    <t>**1841</t>
  </si>
  <si>
    <t>1910/01-10-2018</t>
  </si>
  <si>
    <t>**4893</t>
  </si>
  <si>
    <t>2457/02-10-2018</t>
  </si>
  <si>
    <t>**3006</t>
  </si>
  <si>
    <t>759/26-09-2018</t>
  </si>
  <si>
    <t>**9750</t>
  </si>
  <si>
    <t>1594/01-10-2018</t>
  </si>
  <si>
    <t>**4605</t>
  </si>
  <si>
    <t>1233/28-09-2018</t>
  </si>
  <si>
    <t>**5362</t>
  </si>
  <si>
    <t>2399/02-10-2018</t>
  </si>
  <si>
    <t>**4772</t>
  </si>
  <si>
    <t>2257/01-10-2018</t>
  </si>
  <si>
    <t>**3014</t>
  </si>
  <si>
    <t>1223/28-09-2018</t>
  </si>
  <si>
    <t>**3254</t>
  </si>
  <si>
    <t>2428/02-10-2018</t>
  </si>
  <si>
    <t>**4544</t>
  </si>
  <si>
    <t>1131/28-09-2018</t>
  </si>
  <si>
    <t>**1055</t>
  </si>
  <si>
    <t>ΑΞΙΟΛΟΓΗΘΗΚΕ ΣΤΗΝ ΠΡΩΤΗ ΕΠΙΛΟΓΗ ΕΙΔΙΚΟΤΗΤΑΣ ΒΑΣΕΙ ΑΙΤΗΣΗΣ (ΤΕ8)</t>
  </si>
  <si>
    <r>
      <t xml:space="preserve">ΤΕ9 - ΤΕ ΛΟΓΙΣΤΙΚΗΣ              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 ΠΡΟΣΛΗΠΤΕΩΝ</t>
    </r>
    <r>
      <rPr>
        <b/>
        <sz val="14"/>
        <color theme="1"/>
        <rFont val="Calibri"/>
        <family val="2"/>
        <scheme val="minor"/>
      </rPr>
      <t xml:space="preserve"> 
(1 ΘΕΣΗ ΜΕ ΓΕΝΙΚΗ ΕΜΠΕΙΡΙΑ, 1 ΘΕΣΗ ΠΟΛΥΤΕΚΝΩΝ ή ΤΕΚΝΩΝ ΠΟΛΥΤΕΚΝΩΝ ΜΕ ΓΕΝΙΚΗ ΕΜΠΕΙΡΙΑ )</t>
    </r>
  </si>
  <si>
    <t xml:space="preserve">Α) ΜΙΑ ΘΕΣΗ ΜΕ ΓΕΝΙΚΗ ΕΜΠΕΙΡΙΑ </t>
  </si>
  <si>
    <t xml:space="preserve">Β) 1 ΘΕΣΗ ΠΟΛΥΤΕΚΝΩΝ ή ΤΕΚΝΩΝ ΠΟΛΥΤΕΚΝΩΝ ΜΕ ΓΕΝΙΚΗ ΕΜΠΕΙΡΙΑ </t>
  </si>
  <si>
    <r>
      <t xml:space="preserve">ΤΕ9 - ΤΕ ΛΟΓΙΣΤΙΚΗΣ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 ΑΠΟΡΡΙΠΤΕΩΝ </t>
    </r>
  </si>
  <si>
    <r>
      <t xml:space="preserve">ΤΕ9 - ΤΕ ΛΟΓΙΣΤΙΚΗΣ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 ΓΕΝΙΚΗΣ ΚΑΤΑΤΑΞΗΣ 
ΠΟΛΥΤΕΚΝΩΝ ή ΤΕΚΝΩΝ ΠΟΛΥΤΕΚΝΩΝ (ΓΕΝΙΚΗ ΕΜΠΕΙΡΙΑ)</t>
    </r>
  </si>
  <si>
    <r>
      <t xml:space="preserve">ΤΕ9 - ΤΕ ΛΟΓΙΣΤΙΚΗΣ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 ΓΕΝΙΚΗΣ ΚΑΤΑΤΑΞΗΣ (ΜΕ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</si>
</sst>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"/>
  <sheetViews>
    <sheetView tabSelected="1" workbookViewId="0" topLeftCell="A1">
      <selection activeCell="C18" sqref="C18"/>
    </sheetView>
  </sheetViews>
  <sheetFormatPr defaultColWidth="9.140625" defaultRowHeight="15"/>
  <cols>
    <col min="1" max="1" width="4.8515625" style="9" customWidth="1"/>
    <col min="2" max="3" width="16.140625" style="9" customWidth="1"/>
    <col min="4" max="4" width="25.140625" style="9" customWidth="1"/>
    <col min="5" max="5" width="23.140625" style="9" customWidth="1"/>
    <col min="6" max="7" width="9.7109375" style="9" customWidth="1"/>
    <col min="8" max="8" width="7.28125" style="9" customWidth="1"/>
    <col min="9" max="9" width="9.7109375" style="9" customWidth="1"/>
    <col min="10" max="10" width="11.28125" style="9" customWidth="1"/>
    <col min="11" max="11" width="10.8515625" style="9" customWidth="1"/>
    <col min="12" max="12" width="13.8515625" style="9" customWidth="1"/>
    <col min="13" max="13" width="15.00390625" style="9" customWidth="1"/>
    <col min="14" max="15" width="14.00390625" style="9" customWidth="1"/>
    <col min="16" max="16" width="16.28125" style="9" customWidth="1"/>
    <col min="17" max="17" width="7.28125" style="9" customWidth="1"/>
    <col min="18" max="18" width="16.140625" style="9" customWidth="1"/>
    <col min="19" max="19" width="7.28125" style="9" customWidth="1"/>
    <col min="20" max="20" width="13.8515625" style="9" customWidth="1"/>
    <col min="21" max="21" width="7.28125" style="9" customWidth="1"/>
    <col min="22" max="22" width="15.28125" style="9" customWidth="1"/>
    <col min="23" max="23" width="7.28125" style="9" customWidth="1"/>
    <col min="24" max="24" width="10.57421875" style="9" customWidth="1"/>
    <col min="25" max="25" width="7.28125" style="9" customWidth="1"/>
    <col min="26" max="26" width="11.421875" style="9" customWidth="1"/>
    <col min="27" max="27" width="7.28125" style="9" customWidth="1"/>
    <col min="28" max="28" width="11.421875" style="9" customWidth="1"/>
    <col min="29" max="29" width="7.28125" style="9" customWidth="1"/>
    <col min="30" max="30" width="14.421875" style="9" customWidth="1"/>
    <col min="31" max="31" width="7.28125" style="9" customWidth="1"/>
    <col min="32" max="32" width="16.8515625" style="9" customWidth="1"/>
    <col min="33" max="33" width="7.28125" style="9" customWidth="1"/>
    <col min="34" max="34" width="13.7109375" style="9" customWidth="1"/>
    <col min="35" max="35" width="7.8515625" style="9" customWidth="1"/>
    <col min="36" max="36" width="9.57421875" style="9" customWidth="1"/>
    <col min="37" max="37" width="30.28125" style="9" customWidth="1"/>
    <col min="38" max="45" width="9.140625" style="9" customWidth="1"/>
    <col min="46" max="47" width="9.140625" style="9" hidden="1" customWidth="1"/>
    <col min="48" max="16384" width="9.140625" style="9" customWidth="1"/>
  </cols>
  <sheetData>
    <row r="1" spans="1:37" ht="80.25" customHeight="1">
      <c r="A1" s="1" t="s">
        <v>229</v>
      </c>
      <c r="B1" s="2"/>
      <c r="C1" s="2"/>
      <c r="D1" s="2"/>
      <c r="E1" s="2"/>
      <c r="F1" s="3"/>
      <c r="G1" s="3"/>
      <c r="H1" s="3"/>
      <c r="I1" s="3"/>
      <c r="J1" s="4"/>
      <c r="K1" s="4"/>
      <c r="L1" s="5"/>
      <c r="M1" s="6"/>
      <c r="N1" s="6"/>
      <c r="O1" s="7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8"/>
      <c r="AJ1" s="3"/>
      <c r="AK1" s="4"/>
    </row>
    <row r="2" spans="1:37" ht="21.75" customHeight="1">
      <c r="A2" s="10" t="s">
        <v>230</v>
      </c>
      <c r="B2" s="11"/>
      <c r="C2" s="11"/>
      <c r="D2" s="11"/>
      <c r="E2" s="11"/>
      <c r="F2" s="3"/>
      <c r="G2" s="3"/>
      <c r="H2" s="3"/>
      <c r="I2" s="3"/>
      <c r="J2" s="4"/>
      <c r="K2" s="4"/>
      <c r="L2" s="5"/>
      <c r="M2" s="6"/>
      <c r="N2" s="6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2"/>
      <c r="AJ2" s="13"/>
      <c r="AK2" s="4"/>
    </row>
    <row r="3" spans="1:37" s="23" customFormat="1" ht="15.75">
      <c r="A3" s="14" t="s">
        <v>7</v>
      </c>
      <c r="B3" s="15"/>
      <c r="C3" s="15"/>
      <c r="D3" s="15"/>
      <c r="E3" s="15"/>
      <c r="F3" s="16" t="s">
        <v>0</v>
      </c>
      <c r="G3" s="16"/>
      <c r="H3" s="16"/>
      <c r="I3" s="16"/>
      <c r="J3" s="17"/>
      <c r="K3" s="17"/>
      <c r="L3" s="18"/>
      <c r="M3" s="19"/>
      <c r="N3" s="19"/>
      <c r="O3" s="19"/>
      <c r="P3" s="15" t="s">
        <v>29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0"/>
      <c r="AJ3" s="21" t="s">
        <v>9</v>
      </c>
      <c r="AK3" s="22"/>
    </row>
    <row r="4" spans="1:37" s="34" customFormat="1" ht="94.5" customHeight="1">
      <c r="A4" s="24" t="s">
        <v>1</v>
      </c>
      <c r="B4" s="24" t="s">
        <v>30</v>
      </c>
      <c r="C4" s="25" t="s">
        <v>149</v>
      </c>
      <c r="D4" s="25" t="s">
        <v>8</v>
      </c>
      <c r="E4" s="25" t="s">
        <v>86</v>
      </c>
      <c r="F4" s="26" t="s">
        <v>14</v>
      </c>
      <c r="G4" s="26" t="s">
        <v>10</v>
      </c>
      <c r="H4" s="26" t="s">
        <v>4</v>
      </c>
      <c r="I4" s="26" t="s">
        <v>15</v>
      </c>
      <c r="J4" s="24" t="s">
        <v>16</v>
      </c>
      <c r="K4" s="24" t="s">
        <v>17</v>
      </c>
      <c r="L4" s="27" t="s">
        <v>18</v>
      </c>
      <c r="M4" s="28"/>
      <c r="N4" s="29" t="s">
        <v>11</v>
      </c>
      <c r="O4" s="30" t="s">
        <v>13</v>
      </c>
      <c r="P4" s="26" t="s">
        <v>19</v>
      </c>
      <c r="Q4" s="24" t="s">
        <v>4</v>
      </c>
      <c r="R4" s="26" t="s">
        <v>20</v>
      </c>
      <c r="S4" s="26" t="s">
        <v>4</v>
      </c>
      <c r="T4" s="24" t="s">
        <v>21</v>
      </c>
      <c r="U4" s="24" t="s">
        <v>4</v>
      </c>
      <c r="V4" s="24" t="s">
        <v>22</v>
      </c>
      <c r="W4" s="24" t="s">
        <v>4</v>
      </c>
      <c r="X4" s="24" t="s">
        <v>23</v>
      </c>
      <c r="Y4" s="24" t="s">
        <v>4</v>
      </c>
      <c r="Z4" s="24" t="s">
        <v>24</v>
      </c>
      <c r="AA4" s="24" t="s">
        <v>4</v>
      </c>
      <c r="AB4" s="24" t="s">
        <v>25</v>
      </c>
      <c r="AC4" s="25" t="s">
        <v>4</v>
      </c>
      <c r="AD4" s="24" t="s">
        <v>26</v>
      </c>
      <c r="AE4" s="24" t="s">
        <v>4</v>
      </c>
      <c r="AF4" s="24" t="s">
        <v>27</v>
      </c>
      <c r="AG4" s="24" t="s">
        <v>4</v>
      </c>
      <c r="AH4" s="24" t="s">
        <v>28</v>
      </c>
      <c r="AI4" s="31" t="s">
        <v>4</v>
      </c>
      <c r="AJ4" s="32"/>
      <c r="AK4" s="33" t="s">
        <v>148</v>
      </c>
    </row>
    <row r="5" spans="1:37" ht="18" customHeight="1">
      <c r="A5" s="4">
        <v>1</v>
      </c>
      <c r="B5" s="35" t="s">
        <v>142</v>
      </c>
      <c r="C5" s="35" t="s">
        <v>198</v>
      </c>
      <c r="D5" s="36" t="s">
        <v>143</v>
      </c>
      <c r="E5" s="36" t="s">
        <v>144</v>
      </c>
      <c r="F5" s="3" t="s">
        <v>5</v>
      </c>
      <c r="G5" s="3">
        <v>6.88</v>
      </c>
      <c r="H5" s="3">
        <f aca="true" t="shared" si="0" ref="H5">G5*110</f>
        <v>756.8</v>
      </c>
      <c r="I5" s="3" t="s">
        <v>5</v>
      </c>
      <c r="J5" s="4" t="s">
        <v>5</v>
      </c>
      <c r="K5" s="4" t="s">
        <v>5</v>
      </c>
      <c r="L5" s="5" t="s">
        <v>5</v>
      </c>
      <c r="M5" s="6" t="str">
        <f aca="true" t="shared" si="1" ref="M5">IF(AND(F5="ΝΑΙ",I5="ΝΑΙ",IF(K5="ΝΑΙ",J5="ΝΑΙ",)*AND(L5="ΝΑΙ")),"ΟΚ","ΑΠΟΡΡΙΠΤΕΤΑΙ")</f>
        <v>ΟΚ</v>
      </c>
      <c r="N5" s="6" t="s">
        <v>5</v>
      </c>
      <c r="O5" s="6" t="s">
        <v>5</v>
      </c>
      <c r="P5" s="3"/>
      <c r="Q5" s="4">
        <f aca="true" t="shared" si="2" ref="Q5">IF(P5="ΝΑΙ",120,0)</f>
        <v>0</v>
      </c>
      <c r="R5" s="3"/>
      <c r="S5" s="3">
        <f aca="true" t="shared" si="3" ref="S5">IF(R5="ΝΑΙ",60,0)</f>
        <v>0</v>
      </c>
      <c r="T5" s="4"/>
      <c r="U5" s="4">
        <f aca="true" t="shared" si="4" ref="U5">IF(T5="ΝΑΙ",250,0)</f>
        <v>0</v>
      </c>
      <c r="V5" s="4"/>
      <c r="W5" s="4">
        <f aca="true" t="shared" si="5" ref="W5">IF(V5="ΝΑΙ",120,0)</f>
        <v>0</v>
      </c>
      <c r="X5" s="4"/>
      <c r="Y5" s="4">
        <f aca="true" t="shared" si="6" ref="Y5">IF(X5="ΑΡΙΣΤΗ",70,IF(X5="ΠΟΛΥ ΚΑΛΗ",50,IF(X5="ΚΑΛΗ",30,)))</f>
        <v>0</v>
      </c>
      <c r="Z5" s="4"/>
      <c r="AA5" s="4">
        <f aca="true" t="shared" si="7" ref="AA5">IF(Z5="ΑΡΙΣΤΗ",70,IF(Z5="ΠΟΛΥ ΚΑΛΗ",50,IF(Z5="ΚΑΛΗ",30,)))</f>
        <v>0</v>
      </c>
      <c r="AB5" s="4" t="s">
        <v>3</v>
      </c>
      <c r="AC5" s="4">
        <f aca="true" t="shared" si="8" ref="AC5">IF(AB5="ΑΡΙΣΤΗ",70,IF(AB5="ΠΟΛΥ ΚΑΛΗ",50,IF(AB5="ΚΑΛΗ",30,)))</f>
        <v>30</v>
      </c>
      <c r="AD5" s="4"/>
      <c r="AE5" s="4">
        <f aca="true" t="shared" si="9" ref="AE5">IF(AD5="ΝΑΙ",150,0)</f>
        <v>0</v>
      </c>
      <c r="AF5" s="4">
        <v>24</v>
      </c>
      <c r="AG5" s="4">
        <f aca="true" t="shared" si="10" ref="AG5">AF5*17</f>
        <v>408</v>
      </c>
      <c r="AH5" s="4">
        <v>84</v>
      </c>
      <c r="AI5" s="8">
        <f aca="true" t="shared" si="11" ref="AI5">AH5*7</f>
        <v>588</v>
      </c>
      <c r="AJ5" s="37">
        <f aca="true" t="shared" si="12" ref="AJ5">H5+AE5+Q5+S5+U5+W5+AA5+AC5+AG5+AI5+Y5</f>
        <v>1782.8</v>
      </c>
      <c r="AK5" s="4"/>
    </row>
    <row r="6" spans="1:37" ht="30.75" customHeight="1">
      <c r="A6" s="10" t="s">
        <v>231</v>
      </c>
      <c r="B6" s="11"/>
      <c r="C6" s="11"/>
      <c r="D6" s="11"/>
      <c r="E6" s="11"/>
      <c r="F6" s="3"/>
      <c r="G6" s="3"/>
      <c r="H6" s="3"/>
      <c r="I6" s="3"/>
      <c r="J6" s="4"/>
      <c r="K6" s="4"/>
      <c r="L6" s="5"/>
      <c r="M6" s="6"/>
      <c r="N6" s="6"/>
      <c r="O6" s="7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  <c r="AJ6" s="3"/>
      <c r="AK6" s="4"/>
    </row>
    <row r="7" spans="1:37" ht="18" customHeight="1">
      <c r="A7" s="4">
        <v>1</v>
      </c>
      <c r="B7" s="35" t="s">
        <v>51</v>
      </c>
      <c r="C7" s="35" t="s">
        <v>154</v>
      </c>
      <c r="D7" s="36" t="s">
        <v>52</v>
      </c>
      <c r="E7" s="36" t="s">
        <v>53</v>
      </c>
      <c r="F7" s="3" t="s">
        <v>5</v>
      </c>
      <c r="G7" s="3">
        <v>6.05</v>
      </c>
      <c r="H7" s="3">
        <f>G7*110</f>
        <v>665.5</v>
      </c>
      <c r="I7" s="3" t="s">
        <v>5</v>
      </c>
      <c r="J7" s="4" t="s">
        <v>5</v>
      </c>
      <c r="K7" s="4" t="s">
        <v>5</v>
      </c>
      <c r="L7" s="5" t="s">
        <v>5</v>
      </c>
      <c r="M7" s="6" t="str">
        <f>IF(AND(F7="ΝΑΙ",I7="ΝΑΙ",IF(K7="ΝΑΙ",J7="ΝΑΙ",)*AND(L7="ΝΑΙ")),"ΟΚ","ΑΠΟΡΡΙΠΤΕΤΑΙ")</f>
        <v>ΟΚ</v>
      </c>
      <c r="N7" s="6"/>
      <c r="O7" s="6" t="s">
        <v>5</v>
      </c>
      <c r="P7" s="3"/>
      <c r="Q7" s="4"/>
      <c r="R7" s="3"/>
      <c r="S7" s="3"/>
      <c r="T7" s="4"/>
      <c r="U7" s="4"/>
      <c r="V7" s="4"/>
      <c r="W7" s="4"/>
      <c r="X7" s="4"/>
      <c r="Y7" s="4"/>
      <c r="Z7" s="4"/>
      <c r="AA7" s="4"/>
      <c r="AB7" s="38" t="s">
        <v>2</v>
      </c>
      <c r="AC7" s="38">
        <f aca="true" t="shared" si="13" ref="AC7">IF(AB7="ΑΡΙΣΤΗ",70,IF(AB7="ΠΟΛΥ ΚΑΛΗ",50,IF(AB7="ΚΑΛΗ",30,)))</f>
        <v>70</v>
      </c>
      <c r="AD7" s="38"/>
      <c r="AE7" s="4"/>
      <c r="AF7" s="4"/>
      <c r="AG7" s="4"/>
      <c r="AH7" s="4">
        <v>84</v>
      </c>
      <c r="AI7" s="8">
        <f>AH7*7</f>
        <v>588</v>
      </c>
      <c r="AJ7" s="37">
        <f>H7+AE7+Q7+S7+U7+W7+AA7+AC7+AG7+AI7+Y7</f>
        <v>1323.5</v>
      </c>
      <c r="AK7" s="4"/>
    </row>
  </sheetData>
  <sheetProtection password="EB34" sheet="1" objects="1" scenarios="1"/>
  <mergeCells count="7">
    <mergeCell ref="P3:AI3"/>
    <mergeCell ref="AJ3:AJ4"/>
    <mergeCell ref="A6:E6"/>
    <mergeCell ref="A2:E2"/>
    <mergeCell ref="A1:E1"/>
    <mergeCell ref="A3:E3"/>
    <mergeCell ref="F3:K3"/>
  </mergeCells>
  <dataValidations count="6">
    <dataValidation type="list" allowBlank="1" showInputMessage="1" showErrorMessage="1" sqref="T5 N5:P5 I5:L5 F5 V5 R5 AD5">
      <formula1>#REF!</formula1>
    </dataValidation>
    <dataValidation type="list" allowBlank="1" showInputMessage="1" showErrorMessage="1" sqref="Z5 X5 Z7 X7 N7:P7 I7:L7 F7 V7 R7 AD7 T7">
      <formula1>#REF!</formula1>
    </dataValidation>
    <dataValidation type="decimal" allowBlank="1" showInputMessage="1" showErrorMessage="1" sqref="G5 G7">
      <formula1>5</formula1>
      <formula2>10</formula2>
    </dataValidation>
    <dataValidation type="whole" allowBlank="1" showInputMessage="1" showErrorMessage="1" errorTitle="ΠΡΟΣΟΧΗ!" error="ΑΠΟ 1 ΕΩΣ 24 ΜΗΝΕΣ" sqref="AF5 AF7">
      <formula1>1</formula1>
      <formula2>24</formula2>
    </dataValidation>
    <dataValidation type="whole" allowBlank="1" showInputMessage="1" showErrorMessage="1" errorTitle="ΠΡΟΣΟΧΗ!" error="ΑΠΟ 1 ΕΩΣ 84 ΜΗΝΕΣ" sqref="AH5 AH7">
      <formula1>1</formula1>
      <formula2>84</formula2>
    </dataValidation>
    <dataValidation type="list" allowBlank="1" showInputMessage="1" showErrorMessage="1" sqref="AB5 AB7">
      <formula1>$AU$5:$AU$9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2"/>
  <sheetViews>
    <sheetView workbookViewId="0" topLeftCell="A1">
      <pane xSplit="5" ySplit="3" topLeftCell="AE4" activePane="bottomRight" state="frozen"/>
      <selection pane="topRight" activeCell="F1" sqref="F1"/>
      <selection pane="bottomLeft" activeCell="A4" sqref="A4"/>
      <selection pane="bottomRight" activeCell="E4" sqref="E4"/>
    </sheetView>
  </sheetViews>
  <sheetFormatPr defaultColWidth="9.140625" defaultRowHeight="15"/>
  <cols>
    <col min="1" max="1" width="4.8515625" style="9" customWidth="1"/>
    <col min="2" max="3" width="16.140625" style="9" customWidth="1"/>
    <col min="4" max="4" width="25.140625" style="9" customWidth="1"/>
    <col min="5" max="5" width="23.140625" style="9" customWidth="1"/>
    <col min="6" max="7" width="9.7109375" style="9" customWidth="1"/>
    <col min="8" max="8" width="7.28125" style="9" customWidth="1"/>
    <col min="9" max="9" width="9.7109375" style="9" customWidth="1"/>
    <col min="10" max="10" width="11.28125" style="9" customWidth="1"/>
    <col min="11" max="11" width="10.8515625" style="9" customWidth="1"/>
    <col min="12" max="12" width="13.8515625" style="9" customWidth="1"/>
    <col min="13" max="13" width="15.00390625" style="9" customWidth="1"/>
    <col min="14" max="15" width="14.00390625" style="9" customWidth="1"/>
    <col min="16" max="16" width="16.28125" style="9" customWidth="1"/>
    <col min="17" max="17" width="7.28125" style="9" customWidth="1"/>
    <col min="18" max="18" width="16.140625" style="9" customWidth="1"/>
    <col min="19" max="19" width="7.28125" style="9" customWidth="1"/>
    <col min="20" max="20" width="13.8515625" style="9" customWidth="1"/>
    <col min="21" max="21" width="7.28125" style="9" customWidth="1"/>
    <col min="22" max="22" width="15.28125" style="9" customWidth="1"/>
    <col min="23" max="23" width="7.28125" style="9" customWidth="1"/>
    <col min="24" max="24" width="12.00390625" style="9" customWidth="1"/>
    <col min="25" max="25" width="7.28125" style="9" customWidth="1"/>
    <col min="26" max="26" width="11.421875" style="9" customWidth="1"/>
    <col min="27" max="27" width="7.28125" style="9" customWidth="1"/>
    <col min="28" max="28" width="11.421875" style="9" customWidth="1"/>
    <col min="29" max="29" width="7.28125" style="9" customWidth="1"/>
    <col min="30" max="30" width="14.421875" style="9" customWidth="1"/>
    <col min="31" max="31" width="7.28125" style="9" customWidth="1"/>
    <col min="32" max="32" width="16.8515625" style="9" customWidth="1"/>
    <col min="33" max="33" width="7.28125" style="9" customWidth="1"/>
    <col min="34" max="34" width="13.7109375" style="9" customWidth="1"/>
    <col min="35" max="35" width="7.8515625" style="9" customWidth="1"/>
    <col min="36" max="36" width="9.57421875" style="9" customWidth="1"/>
    <col min="37" max="37" width="30.28125" style="9" customWidth="1"/>
    <col min="38" max="45" width="9.140625" style="9" customWidth="1"/>
    <col min="46" max="47" width="9.140625" style="9" hidden="1" customWidth="1"/>
    <col min="48" max="16384" width="9.140625" style="9" customWidth="1"/>
  </cols>
  <sheetData>
    <row r="1" spans="1:37" ht="57" customHeight="1">
      <c r="A1" s="1" t="s">
        <v>234</v>
      </c>
      <c r="B1" s="2"/>
      <c r="C1" s="2"/>
      <c r="D1" s="2"/>
      <c r="E1" s="2"/>
      <c r="F1" s="3"/>
      <c r="G1" s="3"/>
      <c r="H1" s="3"/>
      <c r="I1" s="3"/>
      <c r="J1" s="4"/>
      <c r="K1" s="4"/>
      <c r="L1" s="5"/>
      <c r="M1" s="6"/>
      <c r="N1" s="6"/>
      <c r="O1" s="7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8"/>
      <c r="AJ1" s="3"/>
      <c r="AK1" s="4"/>
    </row>
    <row r="2" spans="1:37" s="23" customFormat="1" ht="15.75">
      <c r="A2" s="14" t="s">
        <v>7</v>
      </c>
      <c r="B2" s="15"/>
      <c r="C2" s="15"/>
      <c r="D2" s="15"/>
      <c r="E2" s="15"/>
      <c r="F2" s="16" t="s">
        <v>0</v>
      </c>
      <c r="G2" s="16"/>
      <c r="H2" s="16"/>
      <c r="I2" s="16"/>
      <c r="J2" s="17"/>
      <c r="K2" s="17"/>
      <c r="L2" s="18"/>
      <c r="M2" s="19"/>
      <c r="N2" s="19"/>
      <c r="O2" s="19"/>
      <c r="P2" s="15" t="s">
        <v>29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20"/>
      <c r="AJ2" s="21" t="s">
        <v>9</v>
      </c>
      <c r="AK2" s="22"/>
    </row>
    <row r="3" spans="1:37" s="47" customFormat="1" ht="94.5" customHeight="1">
      <c r="A3" s="35" t="s">
        <v>1</v>
      </c>
      <c r="B3" s="35" t="s">
        <v>30</v>
      </c>
      <c r="C3" s="39" t="s">
        <v>149</v>
      </c>
      <c r="D3" s="39" t="s">
        <v>8</v>
      </c>
      <c r="E3" s="39" t="s">
        <v>86</v>
      </c>
      <c r="F3" s="40" t="s">
        <v>14</v>
      </c>
      <c r="G3" s="40" t="s">
        <v>10</v>
      </c>
      <c r="H3" s="40" t="s">
        <v>4</v>
      </c>
      <c r="I3" s="40" t="s">
        <v>15</v>
      </c>
      <c r="J3" s="35" t="s">
        <v>16</v>
      </c>
      <c r="K3" s="35" t="s">
        <v>17</v>
      </c>
      <c r="L3" s="41" t="s">
        <v>18</v>
      </c>
      <c r="M3" s="42"/>
      <c r="N3" s="43" t="s">
        <v>11</v>
      </c>
      <c r="O3" s="44" t="s">
        <v>13</v>
      </c>
      <c r="P3" s="40" t="s">
        <v>19</v>
      </c>
      <c r="Q3" s="35" t="s">
        <v>4</v>
      </c>
      <c r="R3" s="40" t="s">
        <v>20</v>
      </c>
      <c r="S3" s="40" t="s">
        <v>4</v>
      </c>
      <c r="T3" s="35" t="s">
        <v>21</v>
      </c>
      <c r="U3" s="35" t="s">
        <v>4</v>
      </c>
      <c r="V3" s="35" t="s">
        <v>22</v>
      </c>
      <c r="W3" s="35" t="s">
        <v>4</v>
      </c>
      <c r="X3" s="35" t="s">
        <v>23</v>
      </c>
      <c r="Y3" s="35" t="s">
        <v>4</v>
      </c>
      <c r="Z3" s="35" t="s">
        <v>24</v>
      </c>
      <c r="AA3" s="35" t="s">
        <v>4</v>
      </c>
      <c r="AB3" s="35" t="s">
        <v>25</v>
      </c>
      <c r="AC3" s="39" t="s">
        <v>4</v>
      </c>
      <c r="AD3" s="35" t="s">
        <v>26</v>
      </c>
      <c r="AE3" s="35" t="s">
        <v>4</v>
      </c>
      <c r="AF3" s="35" t="s">
        <v>27</v>
      </c>
      <c r="AG3" s="35" t="s">
        <v>4</v>
      </c>
      <c r="AH3" s="35" t="s">
        <v>28</v>
      </c>
      <c r="AI3" s="45" t="s">
        <v>4</v>
      </c>
      <c r="AJ3" s="32"/>
      <c r="AK3" s="46" t="s">
        <v>148</v>
      </c>
    </row>
    <row r="4" spans="1:37" s="54" customFormat="1" ht="18" customHeight="1">
      <c r="A4" s="38">
        <v>1</v>
      </c>
      <c r="B4" s="24" t="s">
        <v>142</v>
      </c>
      <c r="C4" s="24" t="s">
        <v>198</v>
      </c>
      <c r="D4" s="48" t="s">
        <v>143</v>
      </c>
      <c r="E4" s="48" t="s">
        <v>144</v>
      </c>
      <c r="F4" s="49" t="s">
        <v>5</v>
      </c>
      <c r="G4" s="49">
        <v>6.88</v>
      </c>
      <c r="H4" s="49">
        <f aca="true" t="shared" si="0" ref="H4:H5">G4*110</f>
        <v>756.8</v>
      </c>
      <c r="I4" s="49" t="s">
        <v>5</v>
      </c>
      <c r="J4" s="38" t="s">
        <v>5</v>
      </c>
      <c r="K4" s="38" t="s">
        <v>5</v>
      </c>
      <c r="L4" s="50" t="s">
        <v>5</v>
      </c>
      <c r="M4" s="51" t="str">
        <f aca="true" t="shared" si="1" ref="M4:M5">IF(AND(F4="ΝΑΙ",I4="ΝΑΙ",IF(K4="ΝΑΙ",J4="ΝΑΙ",)*AND(L4="ΝΑΙ")),"ΟΚ","ΑΠΟΡΡΙΠΤΕΤΑΙ")</f>
        <v>ΟΚ</v>
      </c>
      <c r="N4" s="51" t="s">
        <v>5</v>
      </c>
      <c r="O4" s="51" t="s">
        <v>5</v>
      </c>
      <c r="P4" s="49"/>
      <c r="Q4" s="38">
        <f aca="true" t="shared" si="2" ref="Q4:Q5">IF(P4="ΝΑΙ",120,0)</f>
        <v>0</v>
      </c>
      <c r="R4" s="49"/>
      <c r="S4" s="49">
        <f aca="true" t="shared" si="3" ref="S4:S5">IF(R4="ΝΑΙ",60,0)</f>
        <v>0</v>
      </c>
      <c r="T4" s="38"/>
      <c r="U4" s="38">
        <f aca="true" t="shared" si="4" ref="U4:U5">IF(T4="ΝΑΙ",250,0)</f>
        <v>0</v>
      </c>
      <c r="V4" s="38"/>
      <c r="W4" s="38">
        <f aca="true" t="shared" si="5" ref="W4:W5">IF(V4="ΝΑΙ",120,0)</f>
        <v>0</v>
      </c>
      <c r="X4" s="38"/>
      <c r="Y4" s="38">
        <f aca="true" t="shared" si="6" ref="Y4:Y5">IF(X4="ΑΡΙΣΤΗ",70,IF(X4="ΠΟΛΥ ΚΑΛΗ",50,IF(X4="ΚΑΛΗ",30,)))</f>
        <v>0</v>
      </c>
      <c r="Z4" s="38"/>
      <c r="AA4" s="38">
        <f aca="true" t="shared" si="7" ref="AA4:AA5">IF(Z4="ΑΡΙΣΤΗ",70,IF(Z4="ΠΟΛΥ ΚΑΛΗ",50,IF(Z4="ΚΑΛΗ",30,)))</f>
        <v>0</v>
      </c>
      <c r="AB4" s="38" t="s">
        <v>3</v>
      </c>
      <c r="AC4" s="38">
        <f aca="true" t="shared" si="8" ref="AC4:AC5">IF(AB4="ΑΡΙΣΤΗ",70,IF(AB4="ΠΟΛΥ ΚΑΛΗ",50,IF(AB4="ΚΑΛΗ",30,)))</f>
        <v>30</v>
      </c>
      <c r="AD4" s="38"/>
      <c r="AE4" s="38">
        <f aca="true" t="shared" si="9" ref="AE4:AE5">IF(AD4="ΝΑΙ",150,0)</f>
        <v>0</v>
      </c>
      <c r="AF4" s="38">
        <v>24</v>
      </c>
      <c r="AG4" s="38">
        <f aca="true" t="shared" si="10" ref="AG4:AG5">AF4*17</f>
        <v>408</v>
      </c>
      <c r="AH4" s="38">
        <v>84</v>
      </c>
      <c r="AI4" s="52">
        <f aca="true" t="shared" si="11" ref="AI4:AI5">AH4*7</f>
        <v>588</v>
      </c>
      <c r="AJ4" s="53">
        <f aca="true" t="shared" si="12" ref="AJ4:AJ5">H4+AE4+Q4+S4+U4+W4+AA4+AC4+AG4+AI4+Y4</f>
        <v>1782.8</v>
      </c>
      <c r="AK4" s="38" t="s">
        <v>11</v>
      </c>
    </row>
    <row r="5" spans="1:47" s="54" customFormat="1" ht="18" customHeight="1">
      <c r="A5" s="38">
        <v>2</v>
      </c>
      <c r="B5" s="24" t="s">
        <v>45</v>
      </c>
      <c r="C5" s="24" t="s">
        <v>161</v>
      </c>
      <c r="D5" s="48" t="s">
        <v>46</v>
      </c>
      <c r="E5" s="48" t="s">
        <v>47</v>
      </c>
      <c r="F5" s="49" t="s">
        <v>5</v>
      </c>
      <c r="G5" s="49">
        <v>6.6</v>
      </c>
      <c r="H5" s="49">
        <f t="shared" si="0"/>
        <v>726</v>
      </c>
      <c r="I5" s="49" t="s">
        <v>5</v>
      </c>
      <c r="J5" s="38" t="s">
        <v>5</v>
      </c>
      <c r="K5" s="38" t="s">
        <v>5</v>
      </c>
      <c r="L5" s="50" t="s">
        <v>5</v>
      </c>
      <c r="M5" s="51" t="str">
        <f t="shared" si="1"/>
        <v>ΟΚ</v>
      </c>
      <c r="N5" s="51" t="s">
        <v>5</v>
      </c>
      <c r="O5" s="51"/>
      <c r="P5" s="49"/>
      <c r="Q5" s="38">
        <f t="shared" si="2"/>
        <v>0</v>
      </c>
      <c r="R5" s="49"/>
      <c r="S5" s="49">
        <f t="shared" si="3"/>
        <v>0</v>
      </c>
      <c r="T5" s="38"/>
      <c r="U5" s="38">
        <f t="shared" si="4"/>
        <v>0</v>
      </c>
      <c r="V5" s="38"/>
      <c r="W5" s="38">
        <f t="shared" si="5"/>
        <v>0</v>
      </c>
      <c r="X5" s="38"/>
      <c r="Y5" s="38">
        <f t="shared" si="6"/>
        <v>0</v>
      </c>
      <c r="Z5" s="38"/>
      <c r="AA5" s="38">
        <f t="shared" si="7"/>
        <v>0</v>
      </c>
      <c r="AB5" s="38" t="s">
        <v>6</v>
      </c>
      <c r="AC5" s="38">
        <f t="shared" si="8"/>
        <v>50</v>
      </c>
      <c r="AD5" s="38"/>
      <c r="AE5" s="38">
        <f t="shared" si="9"/>
        <v>0</v>
      </c>
      <c r="AF5" s="38">
        <v>24</v>
      </c>
      <c r="AG5" s="38">
        <f t="shared" si="10"/>
        <v>408</v>
      </c>
      <c r="AH5" s="38">
        <v>74</v>
      </c>
      <c r="AI5" s="52">
        <f t="shared" si="11"/>
        <v>518</v>
      </c>
      <c r="AJ5" s="53">
        <f t="shared" si="12"/>
        <v>1702</v>
      </c>
      <c r="AK5" s="38" t="s">
        <v>11</v>
      </c>
      <c r="AT5" s="54" t="s">
        <v>12</v>
      </c>
      <c r="AU5" s="54" t="s">
        <v>6</v>
      </c>
    </row>
    <row r="6" spans="1:37" s="54" customFormat="1" ht="18" customHeight="1">
      <c r="A6" s="38">
        <v>3</v>
      </c>
      <c r="B6" s="24" t="s">
        <v>88</v>
      </c>
      <c r="C6" s="24" t="s">
        <v>175</v>
      </c>
      <c r="D6" s="48" t="s">
        <v>89</v>
      </c>
      <c r="E6" s="48" t="s">
        <v>90</v>
      </c>
      <c r="F6" s="49" t="s">
        <v>5</v>
      </c>
      <c r="G6" s="49">
        <v>6.23</v>
      </c>
      <c r="H6" s="49">
        <f aca="true" t="shared" si="13" ref="H6:H42">G6*110</f>
        <v>685.3000000000001</v>
      </c>
      <c r="I6" s="49" t="s">
        <v>5</v>
      </c>
      <c r="J6" s="38" t="s">
        <v>5</v>
      </c>
      <c r="K6" s="38" t="s">
        <v>5</v>
      </c>
      <c r="L6" s="50" t="s">
        <v>5</v>
      </c>
      <c r="M6" s="51" t="str">
        <f aca="true" t="shared" si="14" ref="M6:M42">IF(AND(F6="ΝΑΙ",I6="ΝΑΙ",IF(K6="ΝΑΙ",J6="ΝΑΙ",)*AND(L6="ΝΑΙ")),"ΟΚ","ΑΠΟΡΡΙΠΤΕΤΑΙ")</f>
        <v>ΟΚ</v>
      </c>
      <c r="N6" s="51"/>
      <c r="O6" s="51"/>
      <c r="P6" s="49"/>
      <c r="Q6" s="38">
        <f aca="true" t="shared" si="15" ref="Q6:Q12">IF(P6="ΝΑΙ",120,0)</f>
        <v>0</v>
      </c>
      <c r="R6" s="49"/>
      <c r="S6" s="49">
        <f aca="true" t="shared" si="16" ref="S6:S12">IF(R6="ΝΑΙ",60,0)</f>
        <v>0</v>
      </c>
      <c r="T6" s="38"/>
      <c r="U6" s="38">
        <f aca="true" t="shared" si="17" ref="U6:U12">IF(T6="ΝΑΙ",250,0)</f>
        <v>0</v>
      </c>
      <c r="V6" s="38"/>
      <c r="W6" s="38">
        <f aca="true" t="shared" si="18" ref="W6:W12">IF(V6="ΝΑΙ",120,0)</f>
        <v>0</v>
      </c>
      <c r="X6" s="38"/>
      <c r="Y6" s="38">
        <f aca="true" t="shared" si="19" ref="Y6:Y12">IF(X6="ΑΡΙΣΤΗ",70,IF(X6="ΠΟΛΥ ΚΑΛΗ",50,IF(X6="ΚΑΛΗ",30,)))</f>
        <v>0</v>
      </c>
      <c r="Z6" s="38"/>
      <c r="AA6" s="38">
        <f aca="true" t="shared" si="20" ref="AA6:AA12">IF(Z6="ΑΡΙΣΤΗ",70,IF(Z6="ΠΟΛΥ ΚΑΛΗ",50,IF(Z6="ΚΑΛΗ",30,)))</f>
        <v>0</v>
      </c>
      <c r="AB6" s="38" t="s">
        <v>3</v>
      </c>
      <c r="AC6" s="38">
        <f aca="true" t="shared" si="21" ref="AC6:AC42">IF(AB6="ΑΡΙΣΤΗ",70,IF(AB6="ΠΟΛΥ ΚΑΛΗ",50,IF(AB6="ΚΑΛΗ",30,)))</f>
        <v>30</v>
      </c>
      <c r="AD6" s="38"/>
      <c r="AE6" s="38">
        <f aca="true" t="shared" si="22" ref="AE6:AE15">IF(AD6="ΝΑΙ",150,0)</f>
        <v>0</v>
      </c>
      <c r="AF6" s="38">
        <v>18</v>
      </c>
      <c r="AG6" s="38">
        <f aca="true" t="shared" si="23" ref="AG6:AG16">AF6*17</f>
        <v>306</v>
      </c>
      <c r="AH6" s="38">
        <v>84</v>
      </c>
      <c r="AI6" s="52">
        <f aca="true" t="shared" si="24" ref="AI6:AI42">AH6*7</f>
        <v>588</v>
      </c>
      <c r="AJ6" s="53">
        <f aca="true" t="shared" si="25" ref="AJ6:AJ42">H6+AE6+Q6+S6+U6+W6+AA6+AC6+AG6+AI6+Y6</f>
        <v>1609.3000000000002</v>
      </c>
      <c r="AK6" s="38"/>
    </row>
    <row r="7" spans="1:37" s="54" customFormat="1" ht="18" customHeight="1">
      <c r="A7" s="38">
        <v>4</v>
      </c>
      <c r="B7" s="24" t="s">
        <v>36</v>
      </c>
      <c r="C7" s="24" t="s">
        <v>158</v>
      </c>
      <c r="D7" s="48" t="s">
        <v>37</v>
      </c>
      <c r="E7" s="48" t="s">
        <v>38</v>
      </c>
      <c r="F7" s="49" t="s">
        <v>5</v>
      </c>
      <c r="G7" s="49">
        <v>7.07</v>
      </c>
      <c r="H7" s="49">
        <f t="shared" si="13"/>
        <v>777.7</v>
      </c>
      <c r="I7" s="49" t="s">
        <v>5</v>
      </c>
      <c r="J7" s="38" t="s">
        <v>5</v>
      </c>
      <c r="K7" s="38" t="s">
        <v>5</v>
      </c>
      <c r="L7" s="50" t="s">
        <v>5</v>
      </c>
      <c r="M7" s="51" t="str">
        <f t="shared" si="14"/>
        <v>ΟΚ</v>
      </c>
      <c r="N7" s="51"/>
      <c r="O7" s="51"/>
      <c r="P7" s="49"/>
      <c r="Q7" s="38">
        <f t="shared" si="15"/>
        <v>0</v>
      </c>
      <c r="R7" s="49"/>
      <c r="S7" s="49">
        <f t="shared" si="16"/>
        <v>0</v>
      </c>
      <c r="T7" s="38"/>
      <c r="U7" s="38">
        <f t="shared" si="17"/>
        <v>0</v>
      </c>
      <c r="V7" s="38"/>
      <c r="W7" s="38">
        <f t="shared" si="18"/>
        <v>0</v>
      </c>
      <c r="X7" s="38"/>
      <c r="Y7" s="38">
        <f t="shared" si="19"/>
        <v>0</v>
      </c>
      <c r="Z7" s="38"/>
      <c r="AA7" s="38">
        <f t="shared" si="20"/>
        <v>0</v>
      </c>
      <c r="AB7" s="38" t="s">
        <v>6</v>
      </c>
      <c r="AC7" s="38">
        <f t="shared" si="21"/>
        <v>50</v>
      </c>
      <c r="AD7" s="38" t="s">
        <v>5</v>
      </c>
      <c r="AE7" s="38">
        <f t="shared" si="22"/>
        <v>150</v>
      </c>
      <c r="AF7" s="38"/>
      <c r="AG7" s="38">
        <f t="shared" si="23"/>
        <v>0</v>
      </c>
      <c r="AH7" s="38">
        <v>84</v>
      </c>
      <c r="AI7" s="52">
        <f t="shared" si="24"/>
        <v>588</v>
      </c>
      <c r="AJ7" s="53">
        <f t="shared" si="25"/>
        <v>1565.7</v>
      </c>
      <c r="AK7" s="38"/>
    </row>
    <row r="8" spans="1:37" s="54" customFormat="1" ht="18" customHeight="1">
      <c r="A8" s="38">
        <v>5</v>
      </c>
      <c r="B8" s="24" t="s">
        <v>42</v>
      </c>
      <c r="C8" s="24" t="s">
        <v>160</v>
      </c>
      <c r="D8" s="48" t="s">
        <v>43</v>
      </c>
      <c r="E8" s="48" t="s">
        <v>44</v>
      </c>
      <c r="F8" s="49" t="s">
        <v>5</v>
      </c>
      <c r="G8" s="49">
        <v>7.52</v>
      </c>
      <c r="H8" s="49">
        <f t="shared" si="13"/>
        <v>827.1999999999999</v>
      </c>
      <c r="I8" s="49" t="s">
        <v>5</v>
      </c>
      <c r="J8" s="38" t="s">
        <v>5</v>
      </c>
      <c r="K8" s="38" t="s">
        <v>5</v>
      </c>
      <c r="L8" s="50" t="s">
        <v>5</v>
      </c>
      <c r="M8" s="51" t="str">
        <f t="shared" si="14"/>
        <v>ΟΚ</v>
      </c>
      <c r="N8" s="51"/>
      <c r="O8" s="51"/>
      <c r="P8" s="49" t="s">
        <v>5</v>
      </c>
      <c r="Q8" s="38">
        <f t="shared" si="15"/>
        <v>120</v>
      </c>
      <c r="R8" s="49" t="s">
        <v>5</v>
      </c>
      <c r="S8" s="49">
        <f t="shared" si="16"/>
        <v>60</v>
      </c>
      <c r="T8" s="38"/>
      <c r="U8" s="38">
        <f t="shared" si="17"/>
        <v>0</v>
      </c>
      <c r="V8" s="38"/>
      <c r="W8" s="38">
        <f t="shared" si="18"/>
        <v>0</v>
      </c>
      <c r="X8" s="38" t="s">
        <v>3</v>
      </c>
      <c r="Y8" s="38">
        <f t="shared" si="19"/>
        <v>30</v>
      </c>
      <c r="Z8" s="38"/>
      <c r="AA8" s="38">
        <f t="shared" si="20"/>
        <v>0</v>
      </c>
      <c r="AB8" s="38" t="s">
        <v>6</v>
      </c>
      <c r="AC8" s="38">
        <f t="shared" si="21"/>
        <v>50</v>
      </c>
      <c r="AD8" s="38"/>
      <c r="AE8" s="38">
        <f t="shared" si="22"/>
        <v>0</v>
      </c>
      <c r="AF8" s="38"/>
      <c r="AG8" s="38">
        <f t="shared" si="23"/>
        <v>0</v>
      </c>
      <c r="AH8" s="38">
        <v>68</v>
      </c>
      <c r="AI8" s="52">
        <f t="shared" si="24"/>
        <v>476</v>
      </c>
      <c r="AJ8" s="53">
        <f t="shared" si="25"/>
        <v>1563.1999999999998</v>
      </c>
      <c r="AK8" s="38"/>
    </row>
    <row r="9" spans="1:47" s="54" customFormat="1" ht="18" customHeight="1">
      <c r="A9" s="38">
        <v>6</v>
      </c>
      <c r="B9" s="24" t="s">
        <v>84</v>
      </c>
      <c r="C9" s="24" t="s">
        <v>172</v>
      </c>
      <c r="D9" s="48" t="s">
        <v>85</v>
      </c>
      <c r="E9" s="48" t="s">
        <v>86</v>
      </c>
      <c r="F9" s="49" t="s">
        <v>5</v>
      </c>
      <c r="G9" s="49">
        <v>6.4</v>
      </c>
      <c r="H9" s="49">
        <f t="shared" si="13"/>
        <v>704</v>
      </c>
      <c r="I9" s="49" t="s">
        <v>5</v>
      </c>
      <c r="J9" s="38" t="s">
        <v>5</v>
      </c>
      <c r="K9" s="38" t="s">
        <v>5</v>
      </c>
      <c r="L9" s="50" t="s">
        <v>5</v>
      </c>
      <c r="M9" s="51" t="str">
        <f t="shared" si="14"/>
        <v>ΟΚ</v>
      </c>
      <c r="N9" s="51"/>
      <c r="O9" s="51"/>
      <c r="P9" s="49"/>
      <c r="Q9" s="38">
        <f t="shared" si="15"/>
        <v>0</v>
      </c>
      <c r="R9" s="49"/>
      <c r="S9" s="49">
        <f t="shared" si="16"/>
        <v>0</v>
      </c>
      <c r="T9" s="38"/>
      <c r="U9" s="38">
        <f t="shared" si="17"/>
        <v>0</v>
      </c>
      <c r="V9" s="38"/>
      <c r="W9" s="38">
        <f t="shared" si="18"/>
        <v>0</v>
      </c>
      <c r="X9" s="38"/>
      <c r="Y9" s="38">
        <f t="shared" si="19"/>
        <v>0</v>
      </c>
      <c r="Z9" s="38"/>
      <c r="AA9" s="38">
        <f t="shared" si="20"/>
        <v>0</v>
      </c>
      <c r="AB9" s="38" t="s">
        <v>6</v>
      </c>
      <c r="AC9" s="38">
        <f t="shared" si="21"/>
        <v>50</v>
      </c>
      <c r="AD9" s="38"/>
      <c r="AE9" s="38">
        <f t="shared" si="22"/>
        <v>0</v>
      </c>
      <c r="AF9" s="38">
        <v>9</v>
      </c>
      <c r="AG9" s="38">
        <f t="shared" si="23"/>
        <v>153</v>
      </c>
      <c r="AH9" s="38">
        <v>84</v>
      </c>
      <c r="AI9" s="52">
        <f t="shared" si="24"/>
        <v>588</v>
      </c>
      <c r="AJ9" s="53">
        <f t="shared" si="25"/>
        <v>1495</v>
      </c>
      <c r="AK9" s="38"/>
      <c r="AU9" s="54" t="s">
        <v>3</v>
      </c>
    </row>
    <row r="10" spans="1:37" s="54" customFormat="1" ht="18" customHeight="1">
      <c r="A10" s="38">
        <v>7</v>
      </c>
      <c r="B10" s="24" t="s">
        <v>113</v>
      </c>
      <c r="C10" s="24" t="s">
        <v>185</v>
      </c>
      <c r="D10" s="48" t="s">
        <v>114</v>
      </c>
      <c r="E10" s="48" t="s">
        <v>115</v>
      </c>
      <c r="F10" s="49" t="s">
        <v>5</v>
      </c>
      <c r="G10" s="49">
        <v>7.03</v>
      </c>
      <c r="H10" s="49">
        <f t="shared" si="13"/>
        <v>773.3000000000001</v>
      </c>
      <c r="I10" s="49" t="s">
        <v>5</v>
      </c>
      <c r="J10" s="38" t="s">
        <v>5</v>
      </c>
      <c r="K10" s="38" t="s">
        <v>5</v>
      </c>
      <c r="L10" s="50" t="s">
        <v>5</v>
      </c>
      <c r="M10" s="51" t="str">
        <f t="shared" si="14"/>
        <v>ΟΚ</v>
      </c>
      <c r="N10" s="51"/>
      <c r="O10" s="51"/>
      <c r="P10" s="49"/>
      <c r="Q10" s="38">
        <f t="shared" si="15"/>
        <v>0</v>
      </c>
      <c r="R10" s="49"/>
      <c r="S10" s="49">
        <f t="shared" si="16"/>
        <v>0</v>
      </c>
      <c r="T10" s="38"/>
      <c r="U10" s="38">
        <f t="shared" si="17"/>
        <v>0</v>
      </c>
      <c r="V10" s="38"/>
      <c r="W10" s="38">
        <f t="shared" si="18"/>
        <v>0</v>
      </c>
      <c r="X10" s="38" t="s">
        <v>6</v>
      </c>
      <c r="Y10" s="38">
        <f t="shared" si="19"/>
        <v>50</v>
      </c>
      <c r="Z10" s="38"/>
      <c r="AA10" s="38">
        <f t="shared" si="20"/>
        <v>0</v>
      </c>
      <c r="AB10" s="38" t="s">
        <v>2</v>
      </c>
      <c r="AC10" s="38">
        <f t="shared" si="21"/>
        <v>70</v>
      </c>
      <c r="AD10" s="38"/>
      <c r="AE10" s="38">
        <f t="shared" si="22"/>
        <v>0</v>
      </c>
      <c r="AF10" s="38"/>
      <c r="AG10" s="38">
        <f t="shared" si="23"/>
        <v>0</v>
      </c>
      <c r="AH10" s="38">
        <v>84</v>
      </c>
      <c r="AI10" s="52">
        <f t="shared" si="24"/>
        <v>588</v>
      </c>
      <c r="AJ10" s="53">
        <f t="shared" si="25"/>
        <v>1481.3000000000002</v>
      </c>
      <c r="AK10" s="38"/>
    </row>
    <row r="11" spans="1:37" s="54" customFormat="1" ht="18" customHeight="1">
      <c r="A11" s="38">
        <v>8</v>
      </c>
      <c r="B11" s="24" t="s">
        <v>94</v>
      </c>
      <c r="C11" s="24" t="s">
        <v>177</v>
      </c>
      <c r="D11" s="48" t="s">
        <v>95</v>
      </c>
      <c r="E11" s="48" t="s">
        <v>96</v>
      </c>
      <c r="F11" s="49" t="s">
        <v>5</v>
      </c>
      <c r="G11" s="49">
        <v>6.1</v>
      </c>
      <c r="H11" s="49">
        <f t="shared" si="13"/>
        <v>671</v>
      </c>
      <c r="I11" s="49" t="s">
        <v>5</v>
      </c>
      <c r="J11" s="38" t="s">
        <v>5</v>
      </c>
      <c r="K11" s="38" t="s">
        <v>5</v>
      </c>
      <c r="L11" s="50" t="s">
        <v>5</v>
      </c>
      <c r="M11" s="51" t="str">
        <f t="shared" si="14"/>
        <v>ΟΚ</v>
      </c>
      <c r="N11" s="51"/>
      <c r="O11" s="51"/>
      <c r="P11" s="49" t="s">
        <v>5</v>
      </c>
      <c r="Q11" s="38">
        <f t="shared" si="15"/>
        <v>120</v>
      </c>
      <c r="R11" s="49"/>
      <c r="S11" s="49">
        <f t="shared" si="16"/>
        <v>0</v>
      </c>
      <c r="T11" s="38"/>
      <c r="U11" s="38">
        <f t="shared" si="17"/>
        <v>0</v>
      </c>
      <c r="V11" s="38"/>
      <c r="W11" s="38">
        <f t="shared" si="18"/>
        <v>0</v>
      </c>
      <c r="X11" s="38"/>
      <c r="Y11" s="38">
        <f t="shared" si="19"/>
        <v>0</v>
      </c>
      <c r="Z11" s="38"/>
      <c r="AA11" s="38">
        <f t="shared" si="20"/>
        <v>0</v>
      </c>
      <c r="AB11" s="38" t="s">
        <v>2</v>
      </c>
      <c r="AC11" s="38">
        <f t="shared" si="21"/>
        <v>70</v>
      </c>
      <c r="AD11" s="38"/>
      <c r="AE11" s="38">
        <f t="shared" si="22"/>
        <v>0</v>
      </c>
      <c r="AF11" s="38"/>
      <c r="AG11" s="38">
        <f t="shared" si="23"/>
        <v>0</v>
      </c>
      <c r="AH11" s="38">
        <v>84</v>
      </c>
      <c r="AI11" s="52">
        <f t="shared" si="24"/>
        <v>588</v>
      </c>
      <c r="AJ11" s="53">
        <f t="shared" si="25"/>
        <v>1449</v>
      </c>
      <c r="AK11" s="38"/>
    </row>
    <row r="12" spans="1:37" s="54" customFormat="1" ht="18" customHeight="1">
      <c r="A12" s="38">
        <v>9</v>
      </c>
      <c r="B12" s="24" t="s">
        <v>69</v>
      </c>
      <c r="C12" s="24" t="s">
        <v>168</v>
      </c>
      <c r="D12" s="48" t="s">
        <v>70</v>
      </c>
      <c r="E12" s="48" t="s">
        <v>71</v>
      </c>
      <c r="F12" s="49" t="s">
        <v>5</v>
      </c>
      <c r="G12" s="49">
        <v>6.16</v>
      </c>
      <c r="H12" s="49">
        <f t="shared" si="13"/>
        <v>677.6</v>
      </c>
      <c r="I12" s="49" t="s">
        <v>5</v>
      </c>
      <c r="J12" s="38" t="s">
        <v>5</v>
      </c>
      <c r="K12" s="38" t="s">
        <v>5</v>
      </c>
      <c r="L12" s="50" t="s">
        <v>5</v>
      </c>
      <c r="M12" s="51" t="str">
        <f t="shared" si="14"/>
        <v>ΟΚ</v>
      </c>
      <c r="N12" s="51"/>
      <c r="O12" s="51"/>
      <c r="P12" s="49" t="s">
        <v>5</v>
      </c>
      <c r="Q12" s="38">
        <f t="shared" si="15"/>
        <v>120</v>
      </c>
      <c r="R12" s="49"/>
      <c r="S12" s="49">
        <f t="shared" si="16"/>
        <v>0</v>
      </c>
      <c r="T12" s="38"/>
      <c r="U12" s="38">
        <f t="shared" si="17"/>
        <v>0</v>
      </c>
      <c r="V12" s="38"/>
      <c r="W12" s="38">
        <f t="shared" si="18"/>
        <v>0</v>
      </c>
      <c r="X12" s="38"/>
      <c r="Y12" s="38">
        <f t="shared" si="19"/>
        <v>0</v>
      </c>
      <c r="Z12" s="38"/>
      <c r="AA12" s="38">
        <f t="shared" si="20"/>
        <v>0</v>
      </c>
      <c r="AB12" s="38" t="s">
        <v>2</v>
      </c>
      <c r="AC12" s="38">
        <f t="shared" si="21"/>
        <v>70</v>
      </c>
      <c r="AD12" s="38"/>
      <c r="AE12" s="38">
        <f t="shared" si="22"/>
        <v>0</v>
      </c>
      <c r="AF12" s="38"/>
      <c r="AG12" s="38">
        <f t="shared" si="23"/>
        <v>0</v>
      </c>
      <c r="AH12" s="38">
        <v>83</v>
      </c>
      <c r="AI12" s="52">
        <f t="shared" si="24"/>
        <v>581</v>
      </c>
      <c r="AJ12" s="53">
        <f t="shared" si="25"/>
        <v>1448.6</v>
      </c>
      <c r="AK12" s="38"/>
    </row>
    <row r="13" spans="1:37" s="54" customFormat="1" ht="18" customHeight="1">
      <c r="A13" s="38">
        <v>10</v>
      </c>
      <c r="B13" s="24" t="s">
        <v>108</v>
      </c>
      <c r="C13" s="24" t="s">
        <v>155</v>
      </c>
      <c r="D13" s="48" t="s">
        <v>109</v>
      </c>
      <c r="E13" s="48" t="s">
        <v>110</v>
      </c>
      <c r="F13" s="49" t="s">
        <v>5</v>
      </c>
      <c r="G13" s="49">
        <v>9.56</v>
      </c>
      <c r="H13" s="49">
        <f t="shared" si="13"/>
        <v>1051.6000000000001</v>
      </c>
      <c r="I13" s="49" t="s">
        <v>5</v>
      </c>
      <c r="J13" s="38" t="s">
        <v>5</v>
      </c>
      <c r="K13" s="38" t="s">
        <v>5</v>
      </c>
      <c r="L13" s="50" t="s">
        <v>5</v>
      </c>
      <c r="M13" s="51" t="str">
        <f t="shared" si="14"/>
        <v>ΟΚ</v>
      </c>
      <c r="N13" s="51"/>
      <c r="O13" s="51"/>
      <c r="P13" s="49"/>
      <c r="Q13" s="38"/>
      <c r="R13" s="49"/>
      <c r="S13" s="49"/>
      <c r="T13" s="38"/>
      <c r="U13" s="38"/>
      <c r="V13" s="38"/>
      <c r="W13" s="38"/>
      <c r="X13" s="38"/>
      <c r="Y13" s="38"/>
      <c r="Z13" s="38"/>
      <c r="AA13" s="38"/>
      <c r="AB13" s="38" t="s">
        <v>3</v>
      </c>
      <c r="AC13" s="38">
        <f t="shared" si="21"/>
        <v>30</v>
      </c>
      <c r="AD13" s="38"/>
      <c r="AE13" s="38">
        <f t="shared" si="22"/>
        <v>0</v>
      </c>
      <c r="AF13" s="38"/>
      <c r="AG13" s="38">
        <f t="shared" si="23"/>
        <v>0</v>
      </c>
      <c r="AH13" s="38">
        <v>48</v>
      </c>
      <c r="AI13" s="52">
        <f t="shared" si="24"/>
        <v>336</v>
      </c>
      <c r="AJ13" s="53">
        <f t="shared" si="25"/>
        <v>1417.6000000000001</v>
      </c>
      <c r="AK13" s="38"/>
    </row>
    <row r="14" spans="1:37" s="54" customFormat="1" ht="18" customHeight="1">
      <c r="A14" s="38">
        <v>11</v>
      </c>
      <c r="B14" s="24" t="s">
        <v>116</v>
      </c>
      <c r="C14" s="24" t="s">
        <v>186</v>
      </c>
      <c r="D14" s="48" t="s">
        <v>117</v>
      </c>
      <c r="E14" s="48" t="s">
        <v>118</v>
      </c>
      <c r="F14" s="49" t="s">
        <v>5</v>
      </c>
      <c r="G14" s="49">
        <v>7.2</v>
      </c>
      <c r="H14" s="49">
        <f t="shared" si="13"/>
        <v>792</v>
      </c>
      <c r="I14" s="49" t="s">
        <v>5</v>
      </c>
      <c r="J14" s="38" t="s">
        <v>5</v>
      </c>
      <c r="K14" s="38" t="s">
        <v>5</v>
      </c>
      <c r="L14" s="50" t="s">
        <v>5</v>
      </c>
      <c r="M14" s="51" t="str">
        <f t="shared" si="14"/>
        <v>ΟΚ</v>
      </c>
      <c r="N14" s="51"/>
      <c r="O14" s="51"/>
      <c r="P14" s="49"/>
      <c r="Q14" s="38">
        <f>IF(P14="ΝΑΙ",120,0)</f>
        <v>0</v>
      </c>
      <c r="R14" s="49"/>
      <c r="S14" s="49">
        <f>IF(R14="ΝΑΙ",60,0)</f>
        <v>0</v>
      </c>
      <c r="T14" s="38"/>
      <c r="U14" s="38">
        <f>IF(T14="ΝΑΙ",250,0)</f>
        <v>0</v>
      </c>
      <c r="V14" s="38"/>
      <c r="W14" s="38">
        <f>IF(V14="ΝΑΙ",120,0)</f>
        <v>0</v>
      </c>
      <c r="X14" s="38"/>
      <c r="Y14" s="38">
        <f>IF(X14="ΑΡΙΣΤΗ",70,IF(X14="ΠΟΛΥ ΚΑΛΗ",50,IF(X14="ΚΑΛΗ",30,)))</f>
        <v>0</v>
      </c>
      <c r="Z14" s="38"/>
      <c r="AA14" s="38">
        <f>IF(Z14="ΑΡΙΣΤΗ",70,IF(Z14="ΠΟΛΥ ΚΑΛΗ",50,IF(Z14="ΚΑΛΗ",30,)))</f>
        <v>0</v>
      </c>
      <c r="AB14" s="38" t="s">
        <v>3</v>
      </c>
      <c r="AC14" s="38">
        <f t="shared" si="21"/>
        <v>30</v>
      </c>
      <c r="AD14" s="38"/>
      <c r="AE14" s="38">
        <f t="shared" si="22"/>
        <v>0</v>
      </c>
      <c r="AF14" s="38"/>
      <c r="AG14" s="38">
        <f t="shared" si="23"/>
        <v>0</v>
      </c>
      <c r="AH14" s="38">
        <v>84</v>
      </c>
      <c r="AI14" s="52">
        <f t="shared" si="24"/>
        <v>588</v>
      </c>
      <c r="AJ14" s="53">
        <f t="shared" si="25"/>
        <v>1410</v>
      </c>
      <c r="AK14" s="38"/>
    </row>
    <row r="15" spans="1:37" s="54" customFormat="1" ht="18" customHeight="1">
      <c r="A15" s="38">
        <v>12</v>
      </c>
      <c r="B15" s="24" t="s">
        <v>122</v>
      </c>
      <c r="C15" s="24" t="s">
        <v>188</v>
      </c>
      <c r="D15" s="48" t="s">
        <v>123</v>
      </c>
      <c r="E15" s="48" t="s">
        <v>104</v>
      </c>
      <c r="F15" s="49" t="s">
        <v>5</v>
      </c>
      <c r="G15" s="49">
        <v>6.48</v>
      </c>
      <c r="H15" s="49">
        <f t="shared" si="13"/>
        <v>712.8000000000001</v>
      </c>
      <c r="I15" s="49" t="s">
        <v>5</v>
      </c>
      <c r="J15" s="38" t="s">
        <v>5</v>
      </c>
      <c r="K15" s="38" t="s">
        <v>5</v>
      </c>
      <c r="L15" s="50" t="s">
        <v>5</v>
      </c>
      <c r="M15" s="51" t="str">
        <f t="shared" si="14"/>
        <v>ΟΚ</v>
      </c>
      <c r="N15" s="51"/>
      <c r="O15" s="51"/>
      <c r="P15" s="49"/>
      <c r="Q15" s="38">
        <f>IF(P15="ΝΑΙ",120,0)</f>
        <v>0</v>
      </c>
      <c r="R15" s="49"/>
      <c r="S15" s="49">
        <f>IF(R15="ΝΑΙ",60,0)</f>
        <v>0</v>
      </c>
      <c r="T15" s="38"/>
      <c r="U15" s="38">
        <f>IF(T15="ΝΑΙ",250,0)</f>
        <v>0</v>
      </c>
      <c r="V15" s="38"/>
      <c r="W15" s="38">
        <f>IF(V15="ΝΑΙ",120,0)</f>
        <v>0</v>
      </c>
      <c r="X15" s="38" t="s">
        <v>6</v>
      </c>
      <c r="Y15" s="38">
        <f>IF(X15="ΑΡΙΣΤΗ",70,IF(X15="ΠΟΛΥ ΚΑΛΗ",50,IF(X15="ΚΑΛΗ",30,)))</f>
        <v>50</v>
      </c>
      <c r="Z15" s="38"/>
      <c r="AA15" s="38">
        <f>IF(Z15="ΑΡΙΣΤΗ",70,IF(Z15="ΠΟΛΥ ΚΑΛΗ",50,IF(Z15="ΚΑΛΗ",30,)))</f>
        <v>0</v>
      </c>
      <c r="AB15" s="38" t="s">
        <v>6</v>
      </c>
      <c r="AC15" s="38">
        <f t="shared" si="21"/>
        <v>50</v>
      </c>
      <c r="AD15" s="38"/>
      <c r="AE15" s="38">
        <f t="shared" si="22"/>
        <v>0</v>
      </c>
      <c r="AF15" s="38"/>
      <c r="AG15" s="38">
        <f t="shared" si="23"/>
        <v>0</v>
      </c>
      <c r="AH15" s="38">
        <v>84</v>
      </c>
      <c r="AI15" s="52">
        <f t="shared" si="24"/>
        <v>588</v>
      </c>
      <c r="AJ15" s="53">
        <f t="shared" si="25"/>
        <v>1400.8000000000002</v>
      </c>
      <c r="AK15" s="38"/>
    </row>
    <row r="16" spans="1:37" s="54" customFormat="1" ht="18" customHeight="1">
      <c r="A16" s="38">
        <v>13</v>
      </c>
      <c r="B16" s="24" t="s">
        <v>201</v>
      </c>
      <c r="C16" s="24" t="s">
        <v>152</v>
      </c>
      <c r="D16" s="48" t="s">
        <v>151</v>
      </c>
      <c r="E16" s="48" t="s">
        <v>104</v>
      </c>
      <c r="F16" s="49" t="s">
        <v>5</v>
      </c>
      <c r="G16" s="49">
        <v>6.23</v>
      </c>
      <c r="H16" s="49">
        <f t="shared" si="13"/>
        <v>685.3000000000001</v>
      </c>
      <c r="I16" s="49" t="s">
        <v>5</v>
      </c>
      <c r="J16" s="38" t="s">
        <v>5</v>
      </c>
      <c r="K16" s="38" t="s">
        <v>5</v>
      </c>
      <c r="L16" s="50" t="s">
        <v>5</v>
      </c>
      <c r="M16" s="51" t="str">
        <f t="shared" si="14"/>
        <v>ΟΚ</v>
      </c>
      <c r="N16" s="51"/>
      <c r="O16" s="51"/>
      <c r="P16" s="49"/>
      <c r="Q16" s="38"/>
      <c r="R16" s="49"/>
      <c r="S16" s="49"/>
      <c r="T16" s="38"/>
      <c r="U16" s="38"/>
      <c r="V16" s="38"/>
      <c r="W16" s="38"/>
      <c r="X16" s="38"/>
      <c r="Y16" s="38"/>
      <c r="Z16" s="38"/>
      <c r="AA16" s="38"/>
      <c r="AB16" s="38" t="s">
        <v>2</v>
      </c>
      <c r="AC16" s="38">
        <f t="shared" si="21"/>
        <v>70</v>
      </c>
      <c r="AD16" s="38"/>
      <c r="AE16" s="38"/>
      <c r="AF16" s="38"/>
      <c r="AG16" s="38">
        <f t="shared" si="23"/>
        <v>0</v>
      </c>
      <c r="AH16" s="38">
        <v>84</v>
      </c>
      <c r="AI16" s="52">
        <f t="shared" si="24"/>
        <v>588</v>
      </c>
      <c r="AJ16" s="53">
        <f t="shared" si="25"/>
        <v>1343.3000000000002</v>
      </c>
      <c r="AK16" s="38"/>
    </row>
    <row r="17" spans="1:37" s="54" customFormat="1" ht="18" customHeight="1">
      <c r="A17" s="38">
        <v>14</v>
      </c>
      <c r="B17" s="24" t="s">
        <v>51</v>
      </c>
      <c r="C17" s="24" t="s">
        <v>154</v>
      </c>
      <c r="D17" s="48" t="s">
        <v>52</v>
      </c>
      <c r="E17" s="48" t="s">
        <v>53</v>
      </c>
      <c r="F17" s="49" t="s">
        <v>5</v>
      </c>
      <c r="G17" s="49">
        <v>6.05</v>
      </c>
      <c r="H17" s="49">
        <f t="shared" si="13"/>
        <v>665.5</v>
      </c>
      <c r="I17" s="49" t="s">
        <v>5</v>
      </c>
      <c r="J17" s="38" t="s">
        <v>5</v>
      </c>
      <c r="K17" s="38" t="s">
        <v>5</v>
      </c>
      <c r="L17" s="50" t="s">
        <v>5</v>
      </c>
      <c r="M17" s="51" t="str">
        <f t="shared" si="14"/>
        <v>ΟΚ</v>
      </c>
      <c r="N17" s="51"/>
      <c r="O17" s="51" t="s">
        <v>5</v>
      </c>
      <c r="P17" s="49"/>
      <c r="Q17" s="38"/>
      <c r="R17" s="49"/>
      <c r="S17" s="49"/>
      <c r="T17" s="38"/>
      <c r="U17" s="38"/>
      <c r="V17" s="38"/>
      <c r="W17" s="38"/>
      <c r="X17" s="38"/>
      <c r="Y17" s="38"/>
      <c r="Z17" s="38"/>
      <c r="AA17" s="38"/>
      <c r="AB17" s="38" t="s">
        <v>2</v>
      </c>
      <c r="AC17" s="38">
        <f t="shared" si="21"/>
        <v>70</v>
      </c>
      <c r="AD17" s="38"/>
      <c r="AE17" s="38"/>
      <c r="AF17" s="38"/>
      <c r="AG17" s="38"/>
      <c r="AH17" s="38">
        <v>84</v>
      </c>
      <c r="AI17" s="52">
        <f t="shared" si="24"/>
        <v>588</v>
      </c>
      <c r="AJ17" s="53">
        <f t="shared" si="25"/>
        <v>1323.5</v>
      </c>
      <c r="AK17" s="38"/>
    </row>
    <row r="18" spans="1:37" s="54" customFormat="1" ht="18" customHeight="1">
      <c r="A18" s="38">
        <v>15</v>
      </c>
      <c r="B18" s="24" t="s">
        <v>202</v>
      </c>
      <c r="C18" s="24" t="s">
        <v>150</v>
      </c>
      <c r="D18" s="48" t="s">
        <v>31</v>
      </c>
      <c r="E18" s="48" t="s">
        <v>32</v>
      </c>
      <c r="F18" s="49" t="s">
        <v>5</v>
      </c>
      <c r="G18" s="49">
        <v>6.96</v>
      </c>
      <c r="H18" s="49">
        <f t="shared" si="13"/>
        <v>765.6</v>
      </c>
      <c r="I18" s="49" t="s">
        <v>5</v>
      </c>
      <c r="J18" s="38" t="s">
        <v>5</v>
      </c>
      <c r="K18" s="38" t="s">
        <v>5</v>
      </c>
      <c r="L18" s="50" t="s">
        <v>5</v>
      </c>
      <c r="M18" s="51" t="str">
        <f t="shared" si="14"/>
        <v>ΟΚ</v>
      </c>
      <c r="N18" s="51"/>
      <c r="O18" s="51"/>
      <c r="P18" s="49"/>
      <c r="Q18" s="38">
        <f aca="true" t="shared" si="26" ref="Q18:Q25">IF(P18="ΝΑΙ",120,0)</f>
        <v>0</v>
      </c>
      <c r="R18" s="49"/>
      <c r="S18" s="49">
        <f aca="true" t="shared" si="27" ref="S18:S25">IF(R18="ΝΑΙ",60,0)</f>
        <v>0</v>
      </c>
      <c r="T18" s="38"/>
      <c r="U18" s="38">
        <f aca="true" t="shared" si="28" ref="U18:U25">IF(T18="ΝΑΙ",250,0)</f>
        <v>0</v>
      </c>
      <c r="V18" s="38"/>
      <c r="W18" s="38">
        <f aca="true" t="shared" si="29" ref="W18:W25">IF(V18="ΝΑΙ",120,0)</f>
        <v>0</v>
      </c>
      <c r="X18" s="38"/>
      <c r="Y18" s="38">
        <f aca="true" t="shared" si="30" ref="Y18:Y25">IF(X18="ΑΡΙΣΤΗ",70,IF(X18="ΠΟΛΥ ΚΑΛΗ",50,IF(X18="ΚΑΛΗ",30,)))</f>
        <v>0</v>
      </c>
      <c r="Z18" s="38"/>
      <c r="AA18" s="38">
        <f aca="true" t="shared" si="31" ref="AA18:AA25">IF(Z18="ΑΡΙΣΤΗ",70,IF(Z18="ΠΟΛΥ ΚΑΛΗ",50,IF(Z18="ΚΑΛΗ",30,)))</f>
        <v>0</v>
      </c>
      <c r="AB18" s="38" t="s">
        <v>3</v>
      </c>
      <c r="AC18" s="38">
        <f t="shared" si="21"/>
        <v>30</v>
      </c>
      <c r="AD18" s="38"/>
      <c r="AE18" s="38">
        <f aca="true" t="shared" si="32" ref="AE18:AE25">IF(AD18="ΝΑΙ",150,0)</f>
        <v>0</v>
      </c>
      <c r="AF18" s="38">
        <v>20</v>
      </c>
      <c r="AG18" s="38">
        <f aca="true" t="shared" si="33" ref="AG18:AG25">AF18*17</f>
        <v>340</v>
      </c>
      <c r="AH18" s="38">
        <v>26</v>
      </c>
      <c r="AI18" s="52">
        <f t="shared" si="24"/>
        <v>182</v>
      </c>
      <c r="AJ18" s="53">
        <f t="shared" si="25"/>
        <v>1317.6</v>
      </c>
      <c r="AK18" s="38"/>
    </row>
    <row r="19" spans="1:37" s="54" customFormat="1" ht="18" customHeight="1">
      <c r="A19" s="38">
        <v>16</v>
      </c>
      <c r="B19" s="24" t="s">
        <v>119</v>
      </c>
      <c r="C19" s="24" t="s">
        <v>187</v>
      </c>
      <c r="D19" s="48" t="s">
        <v>120</v>
      </c>
      <c r="E19" s="48" t="s">
        <v>121</v>
      </c>
      <c r="F19" s="49" t="s">
        <v>5</v>
      </c>
      <c r="G19" s="49">
        <v>6.09</v>
      </c>
      <c r="H19" s="49">
        <f t="shared" si="13"/>
        <v>669.9</v>
      </c>
      <c r="I19" s="49" t="s">
        <v>5</v>
      </c>
      <c r="J19" s="38" t="s">
        <v>5</v>
      </c>
      <c r="K19" s="38" t="s">
        <v>5</v>
      </c>
      <c r="L19" s="50" t="s">
        <v>5</v>
      </c>
      <c r="M19" s="51" t="str">
        <f t="shared" si="14"/>
        <v>ΟΚ</v>
      </c>
      <c r="N19" s="51"/>
      <c r="O19" s="51"/>
      <c r="P19" s="49" t="s">
        <v>5</v>
      </c>
      <c r="Q19" s="38">
        <f t="shared" si="26"/>
        <v>120</v>
      </c>
      <c r="R19" s="49"/>
      <c r="S19" s="49">
        <f t="shared" si="27"/>
        <v>0</v>
      </c>
      <c r="T19" s="38"/>
      <c r="U19" s="38">
        <f t="shared" si="28"/>
        <v>0</v>
      </c>
      <c r="V19" s="38"/>
      <c r="W19" s="38">
        <f t="shared" si="29"/>
        <v>0</v>
      </c>
      <c r="X19" s="38"/>
      <c r="Y19" s="38">
        <f t="shared" si="30"/>
        <v>0</v>
      </c>
      <c r="Z19" s="38"/>
      <c r="AA19" s="38">
        <f t="shared" si="31"/>
        <v>0</v>
      </c>
      <c r="AB19" s="38" t="s">
        <v>3</v>
      </c>
      <c r="AC19" s="38">
        <f t="shared" si="21"/>
        <v>30</v>
      </c>
      <c r="AD19" s="38"/>
      <c r="AE19" s="38">
        <f t="shared" si="32"/>
        <v>0</v>
      </c>
      <c r="AF19" s="38"/>
      <c r="AG19" s="38">
        <f t="shared" si="33"/>
        <v>0</v>
      </c>
      <c r="AH19" s="38">
        <v>69</v>
      </c>
      <c r="AI19" s="52">
        <f t="shared" si="24"/>
        <v>483</v>
      </c>
      <c r="AJ19" s="53">
        <f t="shared" si="25"/>
        <v>1302.9</v>
      </c>
      <c r="AK19" s="38"/>
    </row>
    <row r="20" spans="1:37" s="54" customFormat="1" ht="18" customHeight="1">
      <c r="A20" s="38">
        <v>17</v>
      </c>
      <c r="B20" s="24" t="s">
        <v>75</v>
      </c>
      <c r="C20" s="24" t="s">
        <v>170</v>
      </c>
      <c r="D20" s="48" t="s">
        <v>76</v>
      </c>
      <c r="E20" s="48" t="s">
        <v>77</v>
      </c>
      <c r="F20" s="49" t="s">
        <v>5</v>
      </c>
      <c r="G20" s="49">
        <v>6.6</v>
      </c>
      <c r="H20" s="49">
        <f t="shared" si="13"/>
        <v>726</v>
      </c>
      <c r="I20" s="49" t="s">
        <v>5</v>
      </c>
      <c r="J20" s="38" t="s">
        <v>5</v>
      </c>
      <c r="K20" s="38" t="s">
        <v>5</v>
      </c>
      <c r="L20" s="50" t="s">
        <v>5</v>
      </c>
      <c r="M20" s="51" t="str">
        <f t="shared" si="14"/>
        <v>ΟΚ</v>
      </c>
      <c r="N20" s="51"/>
      <c r="O20" s="51"/>
      <c r="P20" s="49"/>
      <c r="Q20" s="38">
        <f t="shared" si="26"/>
        <v>0</v>
      </c>
      <c r="R20" s="49"/>
      <c r="S20" s="49">
        <f t="shared" si="27"/>
        <v>0</v>
      </c>
      <c r="T20" s="38"/>
      <c r="U20" s="38">
        <f t="shared" si="28"/>
        <v>0</v>
      </c>
      <c r="V20" s="38"/>
      <c r="W20" s="38">
        <f t="shared" si="29"/>
        <v>0</v>
      </c>
      <c r="X20" s="38"/>
      <c r="Y20" s="38">
        <f t="shared" si="30"/>
        <v>0</v>
      </c>
      <c r="Z20" s="38"/>
      <c r="AA20" s="38">
        <f t="shared" si="31"/>
        <v>0</v>
      </c>
      <c r="AB20" s="38" t="s">
        <v>3</v>
      </c>
      <c r="AC20" s="38">
        <f t="shared" si="21"/>
        <v>30</v>
      </c>
      <c r="AD20" s="38"/>
      <c r="AE20" s="38">
        <f t="shared" si="32"/>
        <v>0</v>
      </c>
      <c r="AF20" s="38"/>
      <c r="AG20" s="38">
        <f t="shared" si="33"/>
        <v>0</v>
      </c>
      <c r="AH20" s="38">
        <v>73</v>
      </c>
      <c r="AI20" s="52">
        <f t="shared" si="24"/>
        <v>511</v>
      </c>
      <c r="AJ20" s="53">
        <f t="shared" si="25"/>
        <v>1267</v>
      </c>
      <c r="AK20" s="38"/>
    </row>
    <row r="21" spans="1:37" s="54" customFormat="1" ht="18" customHeight="1">
      <c r="A21" s="38">
        <v>18</v>
      </c>
      <c r="B21" s="24" t="s">
        <v>63</v>
      </c>
      <c r="C21" s="24" t="s">
        <v>166</v>
      </c>
      <c r="D21" s="48" t="s">
        <v>64</v>
      </c>
      <c r="E21" s="48" t="s">
        <v>65</v>
      </c>
      <c r="F21" s="49" t="s">
        <v>5</v>
      </c>
      <c r="G21" s="49">
        <v>6.26</v>
      </c>
      <c r="H21" s="49">
        <f t="shared" si="13"/>
        <v>688.6</v>
      </c>
      <c r="I21" s="49" t="s">
        <v>5</v>
      </c>
      <c r="J21" s="38" t="s">
        <v>5</v>
      </c>
      <c r="K21" s="38" t="s">
        <v>5</v>
      </c>
      <c r="L21" s="50" t="s">
        <v>5</v>
      </c>
      <c r="M21" s="51" t="str">
        <f t="shared" si="14"/>
        <v>ΟΚ</v>
      </c>
      <c r="N21" s="51"/>
      <c r="O21" s="51"/>
      <c r="P21" s="49"/>
      <c r="Q21" s="38">
        <f t="shared" si="26"/>
        <v>0</v>
      </c>
      <c r="R21" s="49"/>
      <c r="S21" s="49">
        <f t="shared" si="27"/>
        <v>0</v>
      </c>
      <c r="T21" s="38"/>
      <c r="U21" s="38">
        <f t="shared" si="28"/>
        <v>0</v>
      </c>
      <c r="V21" s="38"/>
      <c r="W21" s="38">
        <f t="shared" si="29"/>
        <v>0</v>
      </c>
      <c r="X21" s="38"/>
      <c r="Y21" s="38">
        <f t="shared" si="30"/>
        <v>0</v>
      </c>
      <c r="Z21" s="38"/>
      <c r="AA21" s="38">
        <f t="shared" si="31"/>
        <v>0</v>
      </c>
      <c r="AB21" s="38" t="s">
        <v>3</v>
      </c>
      <c r="AC21" s="38">
        <f t="shared" si="21"/>
        <v>30</v>
      </c>
      <c r="AD21" s="38"/>
      <c r="AE21" s="38">
        <f t="shared" si="32"/>
        <v>0</v>
      </c>
      <c r="AF21" s="38"/>
      <c r="AG21" s="38">
        <f t="shared" si="33"/>
        <v>0</v>
      </c>
      <c r="AH21" s="38">
        <v>76</v>
      </c>
      <c r="AI21" s="52">
        <f t="shared" si="24"/>
        <v>532</v>
      </c>
      <c r="AJ21" s="53">
        <f t="shared" si="25"/>
        <v>1250.6</v>
      </c>
      <c r="AK21" s="38"/>
    </row>
    <row r="22" spans="1:37" s="54" customFormat="1" ht="18" customHeight="1">
      <c r="A22" s="38">
        <v>19</v>
      </c>
      <c r="B22" s="24" t="s">
        <v>91</v>
      </c>
      <c r="C22" s="24" t="s">
        <v>176</v>
      </c>
      <c r="D22" s="48" t="s">
        <v>92</v>
      </c>
      <c r="E22" s="48" t="s">
        <v>93</v>
      </c>
      <c r="F22" s="49" t="s">
        <v>5</v>
      </c>
      <c r="G22" s="49">
        <v>6.86</v>
      </c>
      <c r="H22" s="49">
        <f t="shared" si="13"/>
        <v>754.6</v>
      </c>
      <c r="I22" s="49" t="s">
        <v>5</v>
      </c>
      <c r="J22" s="38" t="s">
        <v>5</v>
      </c>
      <c r="K22" s="38" t="s">
        <v>5</v>
      </c>
      <c r="L22" s="50" t="s">
        <v>5</v>
      </c>
      <c r="M22" s="51" t="str">
        <f t="shared" si="14"/>
        <v>ΟΚ</v>
      </c>
      <c r="N22" s="51"/>
      <c r="O22" s="51"/>
      <c r="P22" s="49"/>
      <c r="Q22" s="38">
        <f t="shared" si="26"/>
        <v>0</v>
      </c>
      <c r="R22" s="49"/>
      <c r="S22" s="49">
        <f t="shared" si="27"/>
        <v>0</v>
      </c>
      <c r="T22" s="38"/>
      <c r="U22" s="38">
        <f t="shared" si="28"/>
        <v>0</v>
      </c>
      <c r="V22" s="38"/>
      <c r="W22" s="38">
        <f t="shared" si="29"/>
        <v>0</v>
      </c>
      <c r="X22" s="38"/>
      <c r="Y22" s="38">
        <f t="shared" si="30"/>
        <v>0</v>
      </c>
      <c r="Z22" s="38"/>
      <c r="AA22" s="38">
        <f t="shared" si="31"/>
        <v>0</v>
      </c>
      <c r="AB22" s="38" t="s">
        <v>3</v>
      </c>
      <c r="AC22" s="38">
        <f t="shared" si="21"/>
        <v>30</v>
      </c>
      <c r="AD22" s="38"/>
      <c r="AE22" s="38">
        <f t="shared" si="32"/>
        <v>0</v>
      </c>
      <c r="AF22" s="38"/>
      <c r="AG22" s="38">
        <f t="shared" si="33"/>
        <v>0</v>
      </c>
      <c r="AH22" s="38">
        <v>64</v>
      </c>
      <c r="AI22" s="52">
        <f t="shared" si="24"/>
        <v>448</v>
      </c>
      <c r="AJ22" s="53">
        <f t="shared" si="25"/>
        <v>1232.6</v>
      </c>
      <c r="AK22" s="38"/>
    </row>
    <row r="23" spans="1:37" s="54" customFormat="1" ht="18" customHeight="1">
      <c r="A23" s="38">
        <v>20</v>
      </c>
      <c r="B23" s="24" t="s">
        <v>66</v>
      </c>
      <c r="C23" s="24" t="s">
        <v>167</v>
      </c>
      <c r="D23" s="48" t="s">
        <v>67</v>
      </c>
      <c r="E23" s="48" t="s">
        <v>68</v>
      </c>
      <c r="F23" s="49" t="s">
        <v>5</v>
      </c>
      <c r="G23" s="49">
        <v>6.97</v>
      </c>
      <c r="H23" s="49">
        <f t="shared" si="13"/>
        <v>766.6999999999999</v>
      </c>
      <c r="I23" s="49" t="s">
        <v>5</v>
      </c>
      <c r="J23" s="38" t="s">
        <v>5</v>
      </c>
      <c r="K23" s="38" t="s">
        <v>5</v>
      </c>
      <c r="L23" s="50" t="s">
        <v>5</v>
      </c>
      <c r="M23" s="51" t="str">
        <f t="shared" si="14"/>
        <v>ΟΚ</v>
      </c>
      <c r="N23" s="51"/>
      <c r="O23" s="51" t="s">
        <v>5</v>
      </c>
      <c r="P23" s="49" t="s">
        <v>5</v>
      </c>
      <c r="Q23" s="38">
        <f t="shared" si="26"/>
        <v>120</v>
      </c>
      <c r="R23" s="49"/>
      <c r="S23" s="49">
        <f t="shared" si="27"/>
        <v>0</v>
      </c>
      <c r="T23" s="38"/>
      <c r="U23" s="38">
        <f t="shared" si="28"/>
        <v>0</v>
      </c>
      <c r="V23" s="38"/>
      <c r="W23" s="38">
        <f t="shared" si="29"/>
        <v>0</v>
      </c>
      <c r="X23" s="38"/>
      <c r="Y23" s="38">
        <f t="shared" si="30"/>
        <v>0</v>
      </c>
      <c r="Z23" s="38"/>
      <c r="AA23" s="38">
        <f t="shared" si="31"/>
        <v>0</v>
      </c>
      <c r="AB23" s="38" t="s">
        <v>3</v>
      </c>
      <c r="AC23" s="38">
        <f t="shared" si="21"/>
        <v>30</v>
      </c>
      <c r="AD23" s="38"/>
      <c r="AE23" s="38">
        <f t="shared" si="32"/>
        <v>0</v>
      </c>
      <c r="AF23" s="38"/>
      <c r="AG23" s="38">
        <f t="shared" si="33"/>
        <v>0</v>
      </c>
      <c r="AH23" s="38">
        <v>45</v>
      </c>
      <c r="AI23" s="52">
        <f t="shared" si="24"/>
        <v>315</v>
      </c>
      <c r="AJ23" s="53">
        <f t="shared" si="25"/>
        <v>1231.6999999999998</v>
      </c>
      <c r="AK23" s="38"/>
    </row>
    <row r="24" spans="1:37" s="54" customFormat="1" ht="18" customHeight="1">
      <c r="A24" s="38">
        <v>21</v>
      </c>
      <c r="B24" s="24" t="s">
        <v>78</v>
      </c>
      <c r="C24" s="24" t="s">
        <v>171</v>
      </c>
      <c r="D24" s="48" t="s">
        <v>79</v>
      </c>
      <c r="E24" s="48" t="s">
        <v>80</v>
      </c>
      <c r="F24" s="49" t="s">
        <v>5</v>
      </c>
      <c r="G24" s="49">
        <v>6.82</v>
      </c>
      <c r="H24" s="49">
        <f t="shared" si="13"/>
        <v>750.2</v>
      </c>
      <c r="I24" s="49" t="s">
        <v>5</v>
      </c>
      <c r="J24" s="38" t="s">
        <v>5</v>
      </c>
      <c r="K24" s="38" t="s">
        <v>5</v>
      </c>
      <c r="L24" s="50" t="s">
        <v>5</v>
      </c>
      <c r="M24" s="51" t="str">
        <f t="shared" si="14"/>
        <v>ΟΚ</v>
      </c>
      <c r="N24" s="51"/>
      <c r="O24" s="51"/>
      <c r="P24" s="49"/>
      <c r="Q24" s="38">
        <f t="shared" si="26"/>
        <v>0</v>
      </c>
      <c r="R24" s="49"/>
      <c r="S24" s="49">
        <f t="shared" si="27"/>
        <v>0</v>
      </c>
      <c r="T24" s="38"/>
      <c r="U24" s="38">
        <f t="shared" si="28"/>
        <v>0</v>
      </c>
      <c r="V24" s="38"/>
      <c r="W24" s="38">
        <f t="shared" si="29"/>
        <v>0</v>
      </c>
      <c r="X24" s="38" t="s">
        <v>3</v>
      </c>
      <c r="Y24" s="38">
        <f t="shared" si="30"/>
        <v>30</v>
      </c>
      <c r="Z24" s="38"/>
      <c r="AA24" s="38">
        <f t="shared" si="31"/>
        <v>0</v>
      </c>
      <c r="AB24" s="38" t="s">
        <v>6</v>
      </c>
      <c r="AC24" s="38">
        <f t="shared" si="21"/>
        <v>50</v>
      </c>
      <c r="AD24" s="38"/>
      <c r="AE24" s="38">
        <f t="shared" si="32"/>
        <v>0</v>
      </c>
      <c r="AF24" s="38"/>
      <c r="AG24" s="38">
        <f t="shared" si="33"/>
        <v>0</v>
      </c>
      <c r="AH24" s="38">
        <v>57</v>
      </c>
      <c r="AI24" s="52">
        <f t="shared" si="24"/>
        <v>399</v>
      </c>
      <c r="AJ24" s="53">
        <f t="shared" si="25"/>
        <v>1229.2</v>
      </c>
      <c r="AK24" s="38"/>
    </row>
    <row r="25" spans="1:37" s="54" customFormat="1" ht="18" customHeight="1">
      <c r="A25" s="38">
        <v>22</v>
      </c>
      <c r="B25" s="24" t="s">
        <v>134</v>
      </c>
      <c r="C25" s="24" t="s">
        <v>193</v>
      </c>
      <c r="D25" s="48" t="s">
        <v>135</v>
      </c>
      <c r="E25" s="48" t="s">
        <v>136</v>
      </c>
      <c r="F25" s="49" t="s">
        <v>5</v>
      </c>
      <c r="G25" s="49">
        <v>5.85</v>
      </c>
      <c r="H25" s="49">
        <f t="shared" si="13"/>
        <v>643.5</v>
      </c>
      <c r="I25" s="49" t="s">
        <v>5</v>
      </c>
      <c r="J25" s="38" t="s">
        <v>5</v>
      </c>
      <c r="K25" s="38" t="s">
        <v>5</v>
      </c>
      <c r="L25" s="50" t="s">
        <v>5</v>
      </c>
      <c r="M25" s="51" t="str">
        <f t="shared" si="14"/>
        <v>ΟΚ</v>
      </c>
      <c r="N25" s="51"/>
      <c r="O25" s="51"/>
      <c r="P25" s="49"/>
      <c r="Q25" s="38">
        <f t="shared" si="26"/>
        <v>0</v>
      </c>
      <c r="R25" s="49"/>
      <c r="S25" s="49">
        <f t="shared" si="27"/>
        <v>0</v>
      </c>
      <c r="T25" s="38"/>
      <c r="U25" s="38">
        <f t="shared" si="28"/>
        <v>0</v>
      </c>
      <c r="V25" s="38"/>
      <c r="W25" s="38">
        <f t="shared" si="29"/>
        <v>0</v>
      </c>
      <c r="X25" s="38"/>
      <c r="Y25" s="38">
        <f t="shared" si="30"/>
        <v>0</v>
      </c>
      <c r="Z25" s="38"/>
      <c r="AA25" s="38">
        <f t="shared" si="31"/>
        <v>0</v>
      </c>
      <c r="AB25" s="38" t="s">
        <v>3</v>
      </c>
      <c r="AC25" s="38">
        <f t="shared" si="21"/>
        <v>30</v>
      </c>
      <c r="AD25" s="38"/>
      <c r="AE25" s="38">
        <f t="shared" si="32"/>
        <v>0</v>
      </c>
      <c r="AF25" s="38"/>
      <c r="AG25" s="38">
        <f t="shared" si="33"/>
        <v>0</v>
      </c>
      <c r="AH25" s="38">
        <v>75</v>
      </c>
      <c r="AI25" s="52">
        <f t="shared" si="24"/>
        <v>525</v>
      </c>
      <c r="AJ25" s="53">
        <f t="shared" si="25"/>
        <v>1198.5</v>
      </c>
      <c r="AK25" s="38"/>
    </row>
    <row r="26" spans="1:37" s="54" customFormat="1" ht="18" customHeight="1">
      <c r="A26" s="38">
        <v>23</v>
      </c>
      <c r="B26" s="24" t="s">
        <v>81</v>
      </c>
      <c r="C26" s="24" t="s">
        <v>153</v>
      </c>
      <c r="D26" s="48" t="s">
        <v>82</v>
      </c>
      <c r="E26" s="48" t="s">
        <v>83</v>
      </c>
      <c r="F26" s="49" t="s">
        <v>5</v>
      </c>
      <c r="G26" s="49">
        <v>7.18</v>
      </c>
      <c r="H26" s="49">
        <f t="shared" si="13"/>
        <v>789.8</v>
      </c>
      <c r="I26" s="49" t="s">
        <v>5</v>
      </c>
      <c r="J26" s="38" t="s">
        <v>5</v>
      </c>
      <c r="K26" s="38" t="s">
        <v>5</v>
      </c>
      <c r="L26" s="50" t="s">
        <v>5</v>
      </c>
      <c r="M26" s="51" t="str">
        <f t="shared" si="14"/>
        <v>ΟΚ</v>
      </c>
      <c r="N26" s="51"/>
      <c r="O26" s="51"/>
      <c r="P26" s="49" t="s">
        <v>5</v>
      </c>
      <c r="Q26" s="38"/>
      <c r="R26" s="49"/>
      <c r="S26" s="49"/>
      <c r="T26" s="38"/>
      <c r="U26" s="38"/>
      <c r="V26" s="38"/>
      <c r="W26" s="38"/>
      <c r="X26" s="38"/>
      <c r="Y26" s="38"/>
      <c r="Z26" s="38"/>
      <c r="AA26" s="38"/>
      <c r="AB26" s="38" t="s">
        <v>3</v>
      </c>
      <c r="AC26" s="38">
        <f t="shared" si="21"/>
        <v>30</v>
      </c>
      <c r="AD26" s="38"/>
      <c r="AE26" s="38"/>
      <c r="AF26" s="38"/>
      <c r="AG26" s="38"/>
      <c r="AH26" s="38">
        <v>52</v>
      </c>
      <c r="AI26" s="52">
        <f t="shared" si="24"/>
        <v>364</v>
      </c>
      <c r="AJ26" s="53">
        <f t="shared" si="25"/>
        <v>1183.8</v>
      </c>
      <c r="AK26" s="38"/>
    </row>
    <row r="27" spans="1:37" s="54" customFormat="1" ht="18" customHeight="1">
      <c r="A27" s="38">
        <v>24</v>
      </c>
      <c r="B27" s="24" t="s">
        <v>72</v>
      </c>
      <c r="C27" s="24" t="s">
        <v>169</v>
      </c>
      <c r="D27" s="48" t="s">
        <v>73</v>
      </c>
      <c r="E27" s="48" t="s">
        <v>74</v>
      </c>
      <c r="F27" s="49" t="s">
        <v>5</v>
      </c>
      <c r="G27" s="49">
        <v>6.3</v>
      </c>
      <c r="H27" s="49">
        <f t="shared" si="13"/>
        <v>693</v>
      </c>
      <c r="I27" s="49" t="s">
        <v>5</v>
      </c>
      <c r="J27" s="38" t="s">
        <v>5</v>
      </c>
      <c r="K27" s="38" t="s">
        <v>5</v>
      </c>
      <c r="L27" s="50" t="s">
        <v>5</v>
      </c>
      <c r="M27" s="51" t="str">
        <f t="shared" si="14"/>
        <v>ΟΚ</v>
      </c>
      <c r="N27" s="51"/>
      <c r="O27" s="51"/>
      <c r="P27" s="49"/>
      <c r="Q27" s="38">
        <f aca="true" t="shared" si="34" ref="Q27:Q42">IF(P27="ΝΑΙ",120,0)</f>
        <v>0</v>
      </c>
      <c r="R27" s="49"/>
      <c r="S27" s="49">
        <f aca="true" t="shared" si="35" ref="S27:S42">IF(R27="ΝΑΙ",60,0)</f>
        <v>0</v>
      </c>
      <c r="T27" s="38"/>
      <c r="U27" s="38">
        <f aca="true" t="shared" si="36" ref="U27:U42">IF(T27="ΝΑΙ",250,0)</f>
        <v>0</v>
      </c>
      <c r="V27" s="38"/>
      <c r="W27" s="38">
        <f aca="true" t="shared" si="37" ref="W27:W42">IF(V27="ΝΑΙ",120,0)</f>
        <v>0</v>
      </c>
      <c r="X27" s="38"/>
      <c r="Y27" s="38">
        <f aca="true" t="shared" si="38" ref="Y27:Y42">IF(X27="ΑΡΙΣΤΗ",70,IF(X27="ΠΟΛΥ ΚΑΛΗ",50,IF(X27="ΚΑΛΗ",30,)))</f>
        <v>0</v>
      </c>
      <c r="Z27" s="38"/>
      <c r="AA27" s="38">
        <f aca="true" t="shared" si="39" ref="AA27:AA42">IF(Z27="ΑΡΙΣΤΗ",70,IF(Z27="ΠΟΛΥ ΚΑΛΗ",50,IF(Z27="ΚΑΛΗ",30,)))</f>
        <v>0</v>
      </c>
      <c r="AB27" s="38" t="s">
        <v>6</v>
      </c>
      <c r="AC27" s="38">
        <f t="shared" si="21"/>
        <v>50</v>
      </c>
      <c r="AD27" s="38" t="s">
        <v>5</v>
      </c>
      <c r="AE27" s="38">
        <f aca="true" t="shared" si="40" ref="AE27:AE42">IF(AD27="ΝΑΙ",150,0)</f>
        <v>150</v>
      </c>
      <c r="AF27" s="38"/>
      <c r="AG27" s="38">
        <f aca="true" t="shared" si="41" ref="AG27:AG42">AF27*17</f>
        <v>0</v>
      </c>
      <c r="AH27" s="38">
        <v>40</v>
      </c>
      <c r="AI27" s="52">
        <f t="shared" si="24"/>
        <v>280</v>
      </c>
      <c r="AJ27" s="53">
        <f t="shared" si="25"/>
        <v>1173</v>
      </c>
      <c r="AK27" s="38"/>
    </row>
    <row r="28" spans="1:37" s="54" customFormat="1" ht="18" customHeight="1">
      <c r="A28" s="38">
        <v>25</v>
      </c>
      <c r="B28" s="24" t="s">
        <v>111</v>
      </c>
      <c r="C28" s="24" t="s">
        <v>184</v>
      </c>
      <c r="D28" s="48" t="s">
        <v>112</v>
      </c>
      <c r="E28" s="48" t="s">
        <v>104</v>
      </c>
      <c r="F28" s="49" t="s">
        <v>5</v>
      </c>
      <c r="G28" s="49">
        <v>6.19</v>
      </c>
      <c r="H28" s="49">
        <f t="shared" si="13"/>
        <v>680.9000000000001</v>
      </c>
      <c r="I28" s="49" t="s">
        <v>5</v>
      </c>
      <c r="J28" s="38" t="s">
        <v>5</v>
      </c>
      <c r="K28" s="38" t="s">
        <v>5</v>
      </c>
      <c r="L28" s="50" t="s">
        <v>5</v>
      </c>
      <c r="M28" s="51" t="str">
        <f t="shared" si="14"/>
        <v>ΟΚ</v>
      </c>
      <c r="N28" s="51"/>
      <c r="O28" s="51"/>
      <c r="P28" s="49" t="s">
        <v>5</v>
      </c>
      <c r="Q28" s="38">
        <f t="shared" si="34"/>
        <v>120</v>
      </c>
      <c r="R28" s="49"/>
      <c r="S28" s="49">
        <f t="shared" si="35"/>
        <v>0</v>
      </c>
      <c r="T28" s="38"/>
      <c r="U28" s="38">
        <f t="shared" si="36"/>
        <v>0</v>
      </c>
      <c r="V28" s="38"/>
      <c r="W28" s="38">
        <f t="shared" si="37"/>
        <v>0</v>
      </c>
      <c r="X28" s="38"/>
      <c r="Y28" s="38">
        <f t="shared" si="38"/>
        <v>0</v>
      </c>
      <c r="Z28" s="38"/>
      <c r="AA28" s="38">
        <f t="shared" si="39"/>
        <v>0</v>
      </c>
      <c r="AB28" s="38" t="s">
        <v>3</v>
      </c>
      <c r="AC28" s="38">
        <f t="shared" si="21"/>
        <v>30</v>
      </c>
      <c r="AD28" s="38"/>
      <c r="AE28" s="38">
        <f t="shared" si="40"/>
        <v>0</v>
      </c>
      <c r="AF28" s="38"/>
      <c r="AG28" s="38">
        <f t="shared" si="41"/>
        <v>0</v>
      </c>
      <c r="AH28" s="38">
        <v>48</v>
      </c>
      <c r="AI28" s="52">
        <f t="shared" si="24"/>
        <v>336</v>
      </c>
      <c r="AJ28" s="53">
        <f t="shared" si="25"/>
        <v>1166.9</v>
      </c>
      <c r="AK28" s="38"/>
    </row>
    <row r="29" spans="1:37" s="54" customFormat="1" ht="18" customHeight="1">
      <c r="A29" s="38">
        <v>26</v>
      </c>
      <c r="B29" s="24" t="s">
        <v>100</v>
      </c>
      <c r="C29" s="24" t="s">
        <v>181</v>
      </c>
      <c r="D29" s="48" t="s">
        <v>101</v>
      </c>
      <c r="E29" s="48" t="s">
        <v>102</v>
      </c>
      <c r="F29" s="49" t="s">
        <v>5</v>
      </c>
      <c r="G29" s="49">
        <v>6.32</v>
      </c>
      <c r="H29" s="49">
        <f t="shared" si="13"/>
        <v>695.2</v>
      </c>
      <c r="I29" s="49" t="s">
        <v>5</v>
      </c>
      <c r="J29" s="38" t="s">
        <v>5</v>
      </c>
      <c r="K29" s="38" t="s">
        <v>5</v>
      </c>
      <c r="L29" s="50" t="s">
        <v>5</v>
      </c>
      <c r="M29" s="51" t="str">
        <f t="shared" si="14"/>
        <v>ΟΚ</v>
      </c>
      <c r="N29" s="51"/>
      <c r="O29" s="51"/>
      <c r="P29" s="49"/>
      <c r="Q29" s="38">
        <f t="shared" si="34"/>
        <v>0</v>
      </c>
      <c r="R29" s="49"/>
      <c r="S29" s="49">
        <f t="shared" si="35"/>
        <v>0</v>
      </c>
      <c r="T29" s="38"/>
      <c r="U29" s="38">
        <f t="shared" si="36"/>
        <v>0</v>
      </c>
      <c r="V29" s="38"/>
      <c r="W29" s="38">
        <f t="shared" si="37"/>
        <v>0</v>
      </c>
      <c r="X29" s="38"/>
      <c r="Y29" s="38">
        <f t="shared" si="38"/>
        <v>0</v>
      </c>
      <c r="Z29" s="38"/>
      <c r="AA29" s="38">
        <f t="shared" si="39"/>
        <v>0</v>
      </c>
      <c r="AB29" s="38" t="s">
        <v>3</v>
      </c>
      <c r="AC29" s="38">
        <f t="shared" si="21"/>
        <v>30</v>
      </c>
      <c r="AD29" s="38"/>
      <c r="AE29" s="38">
        <f t="shared" si="40"/>
        <v>0</v>
      </c>
      <c r="AF29" s="38"/>
      <c r="AG29" s="38">
        <f t="shared" si="41"/>
        <v>0</v>
      </c>
      <c r="AH29" s="38">
        <v>63</v>
      </c>
      <c r="AI29" s="52">
        <f t="shared" si="24"/>
        <v>441</v>
      </c>
      <c r="AJ29" s="53">
        <f t="shared" si="25"/>
        <v>1166.2</v>
      </c>
      <c r="AK29" s="38"/>
    </row>
    <row r="30" spans="1:37" s="54" customFormat="1" ht="18" customHeight="1">
      <c r="A30" s="38">
        <v>27</v>
      </c>
      <c r="B30" s="24" t="s">
        <v>33</v>
      </c>
      <c r="C30" s="24" t="s">
        <v>157</v>
      </c>
      <c r="D30" s="48" t="s">
        <v>34</v>
      </c>
      <c r="E30" s="48" t="s">
        <v>35</v>
      </c>
      <c r="F30" s="49" t="s">
        <v>5</v>
      </c>
      <c r="G30" s="49">
        <v>6.62</v>
      </c>
      <c r="H30" s="49">
        <f t="shared" si="13"/>
        <v>728.2</v>
      </c>
      <c r="I30" s="49" t="s">
        <v>5</v>
      </c>
      <c r="J30" s="38" t="s">
        <v>5</v>
      </c>
      <c r="K30" s="38" t="s">
        <v>5</v>
      </c>
      <c r="L30" s="50" t="s">
        <v>5</v>
      </c>
      <c r="M30" s="51" t="str">
        <f t="shared" si="14"/>
        <v>ΟΚ</v>
      </c>
      <c r="N30" s="51"/>
      <c r="O30" s="51"/>
      <c r="P30" s="49" t="s">
        <v>5</v>
      </c>
      <c r="Q30" s="38">
        <f t="shared" si="34"/>
        <v>120</v>
      </c>
      <c r="R30" s="49"/>
      <c r="S30" s="49">
        <f t="shared" si="35"/>
        <v>0</v>
      </c>
      <c r="T30" s="38"/>
      <c r="U30" s="38">
        <f t="shared" si="36"/>
        <v>0</v>
      </c>
      <c r="V30" s="38"/>
      <c r="W30" s="38">
        <f t="shared" si="37"/>
        <v>0</v>
      </c>
      <c r="X30" s="38" t="s">
        <v>3</v>
      </c>
      <c r="Y30" s="38">
        <f t="shared" si="38"/>
        <v>30</v>
      </c>
      <c r="Z30" s="38"/>
      <c r="AA30" s="38">
        <f t="shared" si="39"/>
        <v>0</v>
      </c>
      <c r="AB30" s="38" t="s">
        <v>2</v>
      </c>
      <c r="AC30" s="38">
        <f t="shared" si="21"/>
        <v>70</v>
      </c>
      <c r="AD30" s="38"/>
      <c r="AE30" s="38">
        <f t="shared" si="40"/>
        <v>0</v>
      </c>
      <c r="AF30" s="38"/>
      <c r="AG30" s="38">
        <f t="shared" si="41"/>
        <v>0</v>
      </c>
      <c r="AH30" s="38">
        <v>24</v>
      </c>
      <c r="AI30" s="52">
        <f t="shared" si="24"/>
        <v>168</v>
      </c>
      <c r="AJ30" s="53">
        <f t="shared" si="25"/>
        <v>1116.2</v>
      </c>
      <c r="AK30" s="38"/>
    </row>
    <row r="31" spans="1:37" s="54" customFormat="1" ht="18" customHeight="1">
      <c r="A31" s="38">
        <v>28</v>
      </c>
      <c r="B31" s="24" t="s">
        <v>57</v>
      </c>
      <c r="C31" s="24" t="s">
        <v>164</v>
      </c>
      <c r="D31" s="48" t="s">
        <v>58</v>
      </c>
      <c r="E31" s="48" t="s">
        <v>59</v>
      </c>
      <c r="F31" s="49" t="s">
        <v>5</v>
      </c>
      <c r="G31" s="49">
        <v>6.4</v>
      </c>
      <c r="H31" s="49">
        <f t="shared" si="13"/>
        <v>704</v>
      </c>
      <c r="I31" s="49" t="s">
        <v>5</v>
      </c>
      <c r="J31" s="38" t="s">
        <v>5</v>
      </c>
      <c r="K31" s="38" t="s">
        <v>5</v>
      </c>
      <c r="L31" s="50" t="s">
        <v>5</v>
      </c>
      <c r="M31" s="51" t="str">
        <f t="shared" si="14"/>
        <v>ΟΚ</v>
      </c>
      <c r="N31" s="51"/>
      <c r="O31" s="51"/>
      <c r="P31" s="49"/>
      <c r="Q31" s="38">
        <f t="shared" si="34"/>
        <v>0</v>
      </c>
      <c r="R31" s="49"/>
      <c r="S31" s="49">
        <f t="shared" si="35"/>
        <v>0</v>
      </c>
      <c r="T31" s="38"/>
      <c r="U31" s="38">
        <f t="shared" si="36"/>
        <v>0</v>
      </c>
      <c r="V31" s="38"/>
      <c r="W31" s="38">
        <f t="shared" si="37"/>
        <v>0</v>
      </c>
      <c r="X31" s="38"/>
      <c r="Y31" s="38">
        <f t="shared" si="38"/>
        <v>0</v>
      </c>
      <c r="Z31" s="38"/>
      <c r="AA31" s="38">
        <f t="shared" si="39"/>
        <v>0</v>
      </c>
      <c r="AB31" s="38" t="s">
        <v>2</v>
      </c>
      <c r="AC31" s="38">
        <f t="shared" si="21"/>
        <v>70</v>
      </c>
      <c r="AD31" s="38"/>
      <c r="AE31" s="38">
        <f t="shared" si="40"/>
        <v>0</v>
      </c>
      <c r="AF31" s="38"/>
      <c r="AG31" s="38">
        <f t="shared" si="41"/>
        <v>0</v>
      </c>
      <c r="AH31" s="38">
        <v>45</v>
      </c>
      <c r="AI31" s="52">
        <f t="shared" si="24"/>
        <v>315</v>
      </c>
      <c r="AJ31" s="53">
        <f t="shared" si="25"/>
        <v>1089</v>
      </c>
      <c r="AK31" s="38"/>
    </row>
    <row r="32" spans="1:37" s="54" customFormat="1" ht="18" customHeight="1">
      <c r="A32" s="38">
        <v>29</v>
      </c>
      <c r="B32" s="24" t="s">
        <v>140</v>
      </c>
      <c r="C32" s="24" t="s">
        <v>197</v>
      </c>
      <c r="D32" s="48" t="s">
        <v>141</v>
      </c>
      <c r="E32" s="48" t="s">
        <v>104</v>
      </c>
      <c r="F32" s="49" t="s">
        <v>5</v>
      </c>
      <c r="G32" s="49">
        <v>6.42</v>
      </c>
      <c r="H32" s="49">
        <f t="shared" si="13"/>
        <v>706.2</v>
      </c>
      <c r="I32" s="49" t="s">
        <v>5</v>
      </c>
      <c r="J32" s="38" t="s">
        <v>5</v>
      </c>
      <c r="K32" s="38" t="s">
        <v>5</v>
      </c>
      <c r="L32" s="50" t="s">
        <v>5</v>
      </c>
      <c r="M32" s="51" t="str">
        <f t="shared" si="14"/>
        <v>ΟΚ</v>
      </c>
      <c r="N32" s="51"/>
      <c r="O32" s="51"/>
      <c r="P32" s="49" t="s">
        <v>5</v>
      </c>
      <c r="Q32" s="38">
        <f t="shared" si="34"/>
        <v>120</v>
      </c>
      <c r="R32" s="49"/>
      <c r="S32" s="49">
        <f t="shared" si="35"/>
        <v>0</v>
      </c>
      <c r="T32" s="38"/>
      <c r="U32" s="38">
        <f t="shared" si="36"/>
        <v>0</v>
      </c>
      <c r="V32" s="38"/>
      <c r="W32" s="38">
        <f t="shared" si="37"/>
        <v>0</v>
      </c>
      <c r="X32" s="38"/>
      <c r="Y32" s="38">
        <f t="shared" si="38"/>
        <v>0</v>
      </c>
      <c r="Z32" s="38"/>
      <c r="AA32" s="38">
        <f t="shared" si="39"/>
        <v>0</v>
      </c>
      <c r="AB32" s="38" t="s">
        <v>6</v>
      </c>
      <c r="AC32" s="38">
        <f t="shared" si="21"/>
        <v>50</v>
      </c>
      <c r="AD32" s="38"/>
      <c r="AE32" s="38">
        <f t="shared" si="40"/>
        <v>0</v>
      </c>
      <c r="AF32" s="38"/>
      <c r="AG32" s="38">
        <f t="shared" si="41"/>
        <v>0</v>
      </c>
      <c r="AH32" s="38">
        <v>24</v>
      </c>
      <c r="AI32" s="52">
        <f t="shared" si="24"/>
        <v>168</v>
      </c>
      <c r="AJ32" s="53">
        <f t="shared" si="25"/>
        <v>1044.2</v>
      </c>
      <c r="AK32" s="38"/>
    </row>
    <row r="33" spans="1:37" s="54" customFormat="1" ht="18" customHeight="1">
      <c r="A33" s="38">
        <v>30</v>
      </c>
      <c r="B33" s="24" t="s">
        <v>127</v>
      </c>
      <c r="C33" s="24" t="s">
        <v>190</v>
      </c>
      <c r="D33" s="48" t="s">
        <v>128</v>
      </c>
      <c r="E33" s="48" t="s">
        <v>129</v>
      </c>
      <c r="F33" s="49" t="s">
        <v>5</v>
      </c>
      <c r="G33" s="49">
        <v>6.44</v>
      </c>
      <c r="H33" s="49">
        <f t="shared" si="13"/>
        <v>708.4000000000001</v>
      </c>
      <c r="I33" s="49" t="s">
        <v>5</v>
      </c>
      <c r="J33" s="38" t="s">
        <v>5</v>
      </c>
      <c r="K33" s="38" t="s">
        <v>5</v>
      </c>
      <c r="L33" s="50" t="s">
        <v>5</v>
      </c>
      <c r="M33" s="51" t="str">
        <f t="shared" si="14"/>
        <v>ΟΚ</v>
      </c>
      <c r="N33" s="51" t="s">
        <v>5</v>
      </c>
      <c r="O33" s="51"/>
      <c r="P33" s="49"/>
      <c r="Q33" s="38">
        <f t="shared" si="34"/>
        <v>0</v>
      </c>
      <c r="R33" s="49"/>
      <c r="S33" s="49">
        <f t="shared" si="35"/>
        <v>0</v>
      </c>
      <c r="T33" s="38"/>
      <c r="U33" s="38">
        <f t="shared" si="36"/>
        <v>0</v>
      </c>
      <c r="V33" s="38"/>
      <c r="W33" s="38">
        <f t="shared" si="37"/>
        <v>0</v>
      </c>
      <c r="X33" s="38"/>
      <c r="Y33" s="38">
        <f t="shared" si="38"/>
        <v>0</v>
      </c>
      <c r="Z33" s="38"/>
      <c r="AA33" s="38">
        <f t="shared" si="39"/>
        <v>0</v>
      </c>
      <c r="AB33" s="38" t="s">
        <v>3</v>
      </c>
      <c r="AC33" s="38">
        <f t="shared" si="21"/>
        <v>30</v>
      </c>
      <c r="AD33" s="38"/>
      <c r="AE33" s="38">
        <f t="shared" si="40"/>
        <v>0</v>
      </c>
      <c r="AF33" s="38"/>
      <c r="AG33" s="38">
        <f t="shared" si="41"/>
        <v>0</v>
      </c>
      <c r="AH33" s="38">
        <v>41</v>
      </c>
      <c r="AI33" s="52">
        <f t="shared" si="24"/>
        <v>287</v>
      </c>
      <c r="AJ33" s="53">
        <f t="shared" si="25"/>
        <v>1025.4</v>
      </c>
      <c r="AK33" s="38"/>
    </row>
    <row r="34" spans="1:37" s="54" customFormat="1" ht="18" customHeight="1">
      <c r="A34" s="38">
        <v>31</v>
      </c>
      <c r="B34" s="24" t="s">
        <v>48</v>
      </c>
      <c r="C34" s="24" t="s">
        <v>162</v>
      </c>
      <c r="D34" s="48" t="s">
        <v>49</v>
      </c>
      <c r="E34" s="48" t="s">
        <v>50</v>
      </c>
      <c r="F34" s="49" t="s">
        <v>5</v>
      </c>
      <c r="G34" s="49">
        <v>7.12</v>
      </c>
      <c r="H34" s="49">
        <f t="shared" si="13"/>
        <v>783.2</v>
      </c>
      <c r="I34" s="49" t="s">
        <v>5</v>
      </c>
      <c r="J34" s="38" t="s">
        <v>5</v>
      </c>
      <c r="K34" s="38" t="s">
        <v>5</v>
      </c>
      <c r="L34" s="50" t="s">
        <v>5</v>
      </c>
      <c r="M34" s="51" t="str">
        <f t="shared" si="14"/>
        <v>ΟΚ</v>
      </c>
      <c r="N34" s="51"/>
      <c r="O34" s="51"/>
      <c r="P34" s="49"/>
      <c r="Q34" s="38">
        <f t="shared" si="34"/>
        <v>0</v>
      </c>
      <c r="R34" s="49"/>
      <c r="S34" s="49">
        <f t="shared" si="35"/>
        <v>0</v>
      </c>
      <c r="T34" s="38"/>
      <c r="U34" s="38">
        <f t="shared" si="36"/>
        <v>0</v>
      </c>
      <c r="V34" s="38"/>
      <c r="W34" s="38">
        <f t="shared" si="37"/>
        <v>0</v>
      </c>
      <c r="X34" s="38"/>
      <c r="Y34" s="38">
        <f t="shared" si="38"/>
        <v>0</v>
      </c>
      <c r="Z34" s="38"/>
      <c r="AA34" s="38">
        <f t="shared" si="39"/>
        <v>0</v>
      </c>
      <c r="AB34" s="38" t="s">
        <v>3</v>
      </c>
      <c r="AC34" s="38">
        <f t="shared" si="21"/>
        <v>30</v>
      </c>
      <c r="AD34" s="38"/>
      <c r="AE34" s="38">
        <f t="shared" si="40"/>
        <v>0</v>
      </c>
      <c r="AF34" s="38"/>
      <c r="AG34" s="38">
        <f t="shared" si="41"/>
        <v>0</v>
      </c>
      <c r="AH34" s="38">
        <v>24</v>
      </c>
      <c r="AI34" s="52">
        <f t="shared" si="24"/>
        <v>168</v>
      </c>
      <c r="AJ34" s="53">
        <f t="shared" si="25"/>
        <v>981.2</v>
      </c>
      <c r="AK34" s="38"/>
    </row>
    <row r="35" spans="1:37" s="54" customFormat="1" ht="18" customHeight="1">
      <c r="A35" s="38">
        <v>32</v>
      </c>
      <c r="B35" s="24" t="s">
        <v>145</v>
      </c>
      <c r="C35" s="24" t="s">
        <v>199</v>
      </c>
      <c r="D35" s="48" t="s">
        <v>146</v>
      </c>
      <c r="E35" s="48" t="s">
        <v>80</v>
      </c>
      <c r="F35" s="49" t="s">
        <v>5</v>
      </c>
      <c r="G35" s="49">
        <v>6.92</v>
      </c>
      <c r="H35" s="49">
        <f t="shared" si="13"/>
        <v>761.2</v>
      </c>
      <c r="I35" s="49" t="s">
        <v>5</v>
      </c>
      <c r="J35" s="38" t="s">
        <v>5</v>
      </c>
      <c r="K35" s="38" t="s">
        <v>5</v>
      </c>
      <c r="L35" s="50" t="s">
        <v>5</v>
      </c>
      <c r="M35" s="51" t="str">
        <f t="shared" si="14"/>
        <v>ΟΚ</v>
      </c>
      <c r="N35" s="51"/>
      <c r="O35" s="51"/>
      <c r="P35" s="49"/>
      <c r="Q35" s="38">
        <f t="shared" si="34"/>
        <v>0</v>
      </c>
      <c r="R35" s="49"/>
      <c r="S35" s="49">
        <f t="shared" si="35"/>
        <v>0</v>
      </c>
      <c r="T35" s="38"/>
      <c r="U35" s="38">
        <f t="shared" si="36"/>
        <v>0</v>
      </c>
      <c r="V35" s="38"/>
      <c r="W35" s="38">
        <f t="shared" si="37"/>
        <v>0</v>
      </c>
      <c r="X35" s="38"/>
      <c r="Y35" s="38">
        <f t="shared" si="38"/>
        <v>0</v>
      </c>
      <c r="Z35" s="38"/>
      <c r="AA35" s="38">
        <f t="shared" si="39"/>
        <v>0</v>
      </c>
      <c r="AB35" s="38" t="s">
        <v>3</v>
      </c>
      <c r="AC35" s="38">
        <f t="shared" si="21"/>
        <v>30</v>
      </c>
      <c r="AD35" s="38"/>
      <c r="AE35" s="38">
        <f t="shared" si="40"/>
        <v>0</v>
      </c>
      <c r="AF35" s="38"/>
      <c r="AG35" s="38">
        <f t="shared" si="41"/>
        <v>0</v>
      </c>
      <c r="AH35" s="38">
        <v>24</v>
      </c>
      <c r="AI35" s="52">
        <f t="shared" si="24"/>
        <v>168</v>
      </c>
      <c r="AJ35" s="53">
        <f t="shared" si="25"/>
        <v>959.2</v>
      </c>
      <c r="AK35" s="38"/>
    </row>
    <row r="36" spans="1:37" s="54" customFormat="1" ht="18" customHeight="1">
      <c r="A36" s="38">
        <v>33</v>
      </c>
      <c r="B36" s="24" t="s">
        <v>97</v>
      </c>
      <c r="C36" s="24" t="s">
        <v>178</v>
      </c>
      <c r="D36" s="48" t="s">
        <v>98</v>
      </c>
      <c r="E36" s="48" t="s">
        <v>99</v>
      </c>
      <c r="F36" s="49" t="s">
        <v>5</v>
      </c>
      <c r="G36" s="49">
        <v>6.79</v>
      </c>
      <c r="H36" s="49">
        <f t="shared" si="13"/>
        <v>746.9</v>
      </c>
      <c r="I36" s="49" t="s">
        <v>5</v>
      </c>
      <c r="J36" s="38" t="s">
        <v>5</v>
      </c>
      <c r="K36" s="38" t="s">
        <v>5</v>
      </c>
      <c r="L36" s="50" t="s">
        <v>5</v>
      </c>
      <c r="M36" s="51" t="str">
        <f t="shared" si="14"/>
        <v>ΟΚ</v>
      </c>
      <c r="N36" s="51"/>
      <c r="O36" s="51"/>
      <c r="P36" s="49"/>
      <c r="Q36" s="38">
        <f t="shared" si="34"/>
        <v>0</v>
      </c>
      <c r="R36" s="49"/>
      <c r="S36" s="49">
        <f t="shared" si="35"/>
        <v>0</v>
      </c>
      <c r="T36" s="38"/>
      <c r="U36" s="38">
        <f t="shared" si="36"/>
        <v>0</v>
      </c>
      <c r="V36" s="38"/>
      <c r="W36" s="38">
        <f t="shared" si="37"/>
        <v>0</v>
      </c>
      <c r="X36" s="38"/>
      <c r="Y36" s="38">
        <f t="shared" si="38"/>
        <v>0</v>
      </c>
      <c r="Z36" s="38"/>
      <c r="AA36" s="38">
        <f t="shared" si="39"/>
        <v>0</v>
      </c>
      <c r="AB36" s="38" t="s">
        <v>3</v>
      </c>
      <c r="AC36" s="38">
        <f t="shared" si="21"/>
        <v>30</v>
      </c>
      <c r="AD36" s="38"/>
      <c r="AE36" s="38">
        <f t="shared" si="40"/>
        <v>0</v>
      </c>
      <c r="AF36" s="38"/>
      <c r="AG36" s="38">
        <f t="shared" si="41"/>
        <v>0</v>
      </c>
      <c r="AH36" s="38">
        <v>24</v>
      </c>
      <c r="AI36" s="52">
        <f t="shared" si="24"/>
        <v>168</v>
      </c>
      <c r="AJ36" s="53">
        <f t="shared" si="25"/>
        <v>944.9</v>
      </c>
      <c r="AK36" s="38"/>
    </row>
    <row r="37" spans="1:37" s="54" customFormat="1" ht="18" customHeight="1">
      <c r="A37" s="38">
        <v>34</v>
      </c>
      <c r="B37" s="24" t="s">
        <v>124</v>
      </c>
      <c r="C37" s="24" t="s">
        <v>189</v>
      </c>
      <c r="D37" s="48" t="s">
        <v>125</v>
      </c>
      <c r="E37" s="48" t="s">
        <v>126</v>
      </c>
      <c r="F37" s="49" t="s">
        <v>5</v>
      </c>
      <c r="G37" s="49">
        <v>6.78</v>
      </c>
      <c r="H37" s="49">
        <f t="shared" si="13"/>
        <v>745.8000000000001</v>
      </c>
      <c r="I37" s="49" t="s">
        <v>5</v>
      </c>
      <c r="J37" s="38" t="s">
        <v>5</v>
      </c>
      <c r="K37" s="38" t="s">
        <v>5</v>
      </c>
      <c r="L37" s="50" t="s">
        <v>5</v>
      </c>
      <c r="M37" s="51" t="str">
        <f t="shared" si="14"/>
        <v>ΟΚ</v>
      </c>
      <c r="N37" s="51"/>
      <c r="O37" s="51"/>
      <c r="P37" s="49"/>
      <c r="Q37" s="38">
        <f t="shared" si="34"/>
        <v>0</v>
      </c>
      <c r="R37" s="49"/>
      <c r="S37" s="49">
        <f t="shared" si="35"/>
        <v>0</v>
      </c>
      <c r="T37" s="38"/>
      <c r="U37" s="38">
        <f t="shared" si="36"/>
        <v>0</v>
      </c>
      <c r="V37" s="38"/>
      <c r="W37" s="38">
        <f t="shared" si="37"/>
        <v>0</v>
      </c>
      <c r="X37" s="38"/>
      <c r="Y37" s="38">
        <f t="shared" si="38"/>
        <v>0</v>
      </c>
      <c r="Z37" s="38"/>
      <c r="AA37" s="38">
        <f t="shared" si="39"/>
        <v>0</v>
      </c>
      <c r="AB37" s="38" t="s">
        <v>3</v>
      </c>
      <c r="AC37" s="38">
        <f t="shared" si="21"/>
        <v>30</v>
      </c>
      <c r="AD37" s="38"/>
      <c r="AE37" s="38">
        <f t="shared" si="40"/>
        <v>0</v>
      </c>
      <c r="AF37" s="38"/>
      <c r="AG37" s="38">
        <f t="shared" si="41"/>
        <v>0</v>
      </c>
      <c r="AH37" s="38">
        <v>24</v>
      </c>
      <c r="AI37" s="52">
        <f t="shared" si="24"/>
        <v>168</v>
      </c>
      <c r="AJ37" s="53">
        <f t="shared" si="25"/>
        <v>943.8000000000001</v>
      </c>
      <c r="AK37" s="38"/>
    </row>
    <row r="38" spans="1:37" s="54" customFormat="1" ht="18" customHeight="1">
      <c r="A38" s="38">
        <v>35</v>
      </c>
      <c r="B38" s="24" t="s">
        <v>105</v>
      </c>
      <c r="C38" s="24" t="s">
        <v>183</v>
      </c>
      <c r="D38" s="48" t="s">
        <v>106</v>
      </c>
      <c r="E38" s="48" t="s">
        <v>107</v>
      </c>
      <c r="F38" s="49" t="s">
        <v>5</v>
      </c>
      <c r="G38" s="49">
        <v>6.7</v>
      </c>
      <c r="H38" s="49">
        <f t="shared" si="13"/>
        <v>737</v>
      </c>
      <c r="I38" s="49" t="s">
        <v>5</v>
      </c>
      <c r="J38" s="38" t="s">
        <v>5</v>
      </c>
      <c r="K38" s="38" t="s">
        <v>5</v>
      </c>
      <c r="L38" s="50" t="s">
        <v>5</v>
      </c>
      <c r="M38" s="51" t="str">
        <f t="shared" si="14"/>
        <v>ΟΚ</v>
      </c>
      <c r="N38" s="51"/>
      <c r="O38" s="51"/>
      <c r="P38" s="49"/>
      <c r="Q38" s="38">
        <f t="shared" si="34"/>
        <v>0</v>
      </c>
      <c r="R38" s="49"/>
      <c r="S38" s="49">
        <f t="shared" si="35"/>
        <v>0</v>
      </c>
      <c r="T38" s="38"/>
      <c r="U38" s="38">
        <f t="shared" si="36"/>
        <v>0</v>
      </c>
      <c r="V38" s="38"/>
      <c r="W38" s="38">
        <f t="shared" si="37"/>
        <v>0</v>
      </c>
      <c r="X38" s="38"/>
      <c r="Y38" s="38">
        <f t="shared" si="38"/>
        <v>0</v>
      </c>
      <c r="Z38" s="38"/>
      <c r="AA38" s="38">
        <f t="shared" si="39"/>
        <v>0</v>
      </c>
      <c r="AB38" s="38" t="s">
        <v>3</v>
      </c>
      <c r="AC38" s="38">
        <f t="shared" si="21"/>
        <v>30</v>
      </c>
      <c r="AD38" s="38"/>
      <c r="AE38" s="38">
        <f t="shared" si="40"/>
        <v>0</v>
      </c>
      <c r="AF38" s="38"/>
      <c r="AG38" s="38">
        <f t="shared" si="41"/>
        <v>0</v>
      </c>
      <c r="AH38" s="38">
        <v>24</v>
      </c>
      <c r="AI38" s="52">
        <f t="shared" si="24"/>
        <v>168</v>
      </c>
      <c r="AJ38" s="53">
        <f t="shared" si="25"/>
        <v>935</v>
      </c>
      <c r="AK38" s="38"/>
    </row>
    <row r="39" spans="1:37" s="54" customFormat="1" ht="18" customHeight="1">
      <c r="A39" s="38">
        <v>36</v>
      </c>
      <c r="B39" s="24" t="s">
        <v>39</v>
      </c>
      <c r="C39" s="24" t="s">
        <v>159</v>
      </c>
      <c r="D39" s="48" t="s">
        <v>40</v>
      </c>
      <c r="E39" s="48" t="s">
        <v>41</v>
      </c>
      <c r="F39" s="49" t="s">
        <v>5</v>
      </c>
      <c r="G39" s="49">
        <v>6.6</v>
      </c>
      <c r="H39" s="49">
        <f t="shared" si="13"/>
        <v>726</v>
      </c>
      <c r="I39" s="49" t="s">
        <v>5</v>
      </c>
      <c r="J39" s="38" t="s">
        <v>5</v>
      </c>
      <c r="K39" s="38" t="s">
        <v>5</v>
      </c>
      <c r="L39" s="50" t="s">
        <v>5</v>
      </c>
      <c r="M39" s="51" t="str">
        <f t="shared" si="14"/>
        <v>ΟΚ</v>
      </c>
      <c r="N39" s="51"/>
      <c r="O39" s="51"/>
      <c r="P39" s="49"/>
      <c r="Q39" s="38">
        <f t="shared" si="34"/>
        <v>0</v>
      </c>
      <c r="R39" s="49"/>
      <c r="S39" s="49">
        <f t="shared" si="35"/>
        <v>0</v>
      </c>
      <c r="T39" s="38"/>
      <c r="U39" s="38">
        <f t="shared" si="36"/>
        <v>0</v>
      </c>
      <c r="V39" s="38"/>
      <c r="W39" s="38">
        <f t="shared" si="37"/>
        <v>0</v>
      </c>
      <c r="X39" s="38"/>
      <c r="Y39" s="38">
        <f t="shared" si="38"/>
        <v>0</v>
      </c>
      <c r="Z39" s="38"/>
      <c r="AA39" s="38">
        <f t="shared" si="39"/>
        <v>0</v>
      </c>
      <c r="AB39" s="38" t="s">
        <v>3</v>
      </c>
      <c r="AC39" s="38">
        <f t="shared" si="21"/>
        <v>30</v>
      </c>
      <c r="AD39" s="38"/>
      <c r="AE39" s="38">
        <f t="shared" si="40"/>
        <v>0</v>
      </c>
      <c r="AF39" s="38"/>
      <c r="AG39" s="38">
        <f t="shared" si="41"/>
        <v>0</v>
      </c>
      <c r="AH39" s="38">
        <v>24</v>
      </c>
      <c r="AI39" s="52">
        <f t="shared" si="24"/>
        <v>168</v>
      </c>
      <c r="AJ39" s="53">
        <f t="shared" si="25"/>
        <v>924</v>
      </c>
      <c r="AK39" s="38"/>
    </row>
    <row r="40" spans="1:37" s="54" customFormat="1" ht="18" customHeight="1">
      <c r="A40" s="38">
        <v>37</v>
      </c>
      <c r="B40" s="24" t="s">
        <v>130</v>
      </c>
      <c r="C40" s="24" t="s">
        <v>191</v>
      </c>
      <c r="D40" s="48" t="s">
        <v>131</v>
      </c>
      <c r="E40" s="48" t="s">
        <v>132</v>
      </c>
      <c r="F40" s="49" t="s">
        <v>5</v>
      </c>
      <c r="G40" s="49">
        <v>6.4</v>
      </c>
      <c r="H40" s="49">
        <f t="shared" si="13"/>
        <v>704</v>
      </c>
      <c r="I40" s="49" t="s">
        <v>5</v>
      </c>
      <c r="J40" s="38" t="s">
        <v>5</v>
      </c>
      <c r="K40" s="38" t="s">
        <v>5</v>
      </c>
      <c r="L40" s="50" t="s">
        <v>5</v>
      </c>
      <c r="M40" s="51" t="str">
        <f t="shared" si="14"/>
        <v>ΟΚ</v>
      </c>
      <c r="N40" s="51"/>
      <c r="O40" s="51"/>
      <c r="P40" s="49"/>
      <c r="Q40" s="38">
        <f t="shared" si="34"/>
        <v>0</v>
      </c>
      <c r="R40" s="49"/>
      <c r="S40" s="49">
        <f t="shared" si="35"/>
        <v>0</v>
      </c>
      <c r="T40" s="38"/>
      <c r="U40" s="38">
        <f t="shared" si="36"/>
        <v>0</v>
      </c>
      <c r="V40" s="38"/>
      <c r="W40" s="38">
        <f t="shared" si="37"/>
        <v>0</v>
      </c>
      <c r="X40" s="38"/>
      <c r="Y40" s="38">
        <f t="shared" si="38"/>
        <v>0</v>
      </c>
      <c r="Z40" s="38"/>
      <c r="AA40" s="38">
        <f t="shared" si="39"/>
        <v>0</v>
      </c>
      <c r="AB40" s="38" t="s">
        <v>3</v>
      </c>
      <c r="AC40" s="38">
        <f t="shared" si="21"/>
        <v>30</v>
      </c>
      <c r="AD40" s="38"/>
      <c r="AE40" s="38">
        <f t="shared" si="40"/>
        <v>0</v>
      </c>
      <c r="AF40" s="38"/>
      <c r="AG40" s="38">
        <f t="shared" si="41"/>
        <v>0</v>
      </c>
      <c r="AH40" s="38">
        <v>24</v>
      </c>
      <c r="AI40" s="52">
        <f t="shared" si="24"/>
        <v>168</v>
      </c>
      <c r="AJ40" s="53">
        <f t="shared" si="25"/>
        <v>902</v>
      </c>
      <c r="AK40" s="38"/>
    </row>
    <row r="41" spans="1:37" s="54" customFormat="1" ht="18" customHeight="1">
      <c r="A41" s="38">
        <v>38</v>
      </c>
      <c r="B41" s="24" t="s">
        <v>54</v>
      </c>
      <c r="C41" s="24" t="s">
        <v>163</v>
      </c>
      <c r="D41" s="48" t="s">
        <v>55</v>
      </c>
      <c r="E41" s="48" t="s">
        <v>56</v>
      </c>
      <c r="F41" s="49" t="s">
        <v>5</v>
      </c>
      <c r="G41" s="49">
        <v>6.25</v>
      </c>
      <c r="H41" s="49">
        <f t="shared" si="13"/>
        <v>687.5</v>
      </c>
      <c r="I41" s="49" t="s">
        <v>5</v>
      </c>
      <c r="J41" s="38" t="s">
        <v>5</v>
      </c>
      <c r="K41" s="38" t="s">
        <v>5</v>
      </c>
      <c r="L41" s="50" t="s">
        <v>5</v>
      </c>
      <c r="M41" s="51" t="str">
        <f t="shared" si="14"/>
        <v>ΟΚ</v>
      </c>
      <c r="N41" s="51"/>
      <c r="O41" s="51"/>
      <c r="P41" s="49"/>
      <c r="Q41" s="38">
        <f t="shared" si="34"/>
        <v>0</v>
      </c>
      <c r="R41" s="49"/>
      <c r="S41" s="49">
        <f t="shared" si="35"/>
        <v>0</v>
      </c>
      <c r="T41" s="38"/>
      <c r="U41" s="38">
        <f t="shared" si="36"/>
        <v>0</v>
      </c>
      <c r="V41" s="38"/>
      <c r="W41" s="38">
        <f t="shared" si="37"/>
        <v>0</v>
      </c>
      <c r="X41" s="38"/>
      <c r="Y41" s="38">
        <f t="shared" si="38"/>
        <v>0</v>
      </c>
      <c r="Z41" s="38"/>
      <c r="AA41" s="38">
        <f t="shared" si="39"/>
        <v>0</v>
      </c>
      <c r="AB41" s="38" t="s">
        <v>3</v>
      </c>
      <c r="AC41" s="38">
        <f t="shared" si="21"/>
        <v>30</v>
      </c>
      <c r="AD41" s="38"/>
      <c r="AE41" s="38">
        <f t="shared" si="40"/>
        <v>0</v>
      </c>
      <c r="AF41" s="38"/>
      <c r="AG41" s="38">
        <f t="shared" si="41"/>
        <v>0</v>
      </c>
      <c r="AH41" s="38">
        <v>24</v>
      </c>
      <c r="AI41" s="52">
        <f t="shared" si="24"/>
        <v>168</v>
      </c>
      <c r="AJ41" s="53">
        <f t="shared" si="25"/>
        <v>885.5</v>
      </c>
      <c r="AK41" s="38"/>
    </row>
    <row r="42" spans="1:37" s="54" customFormat="1" ht="18" customHeight="1">
      <c r="A42" s="38">
        <v>39</v>
      </c>
      <c r="B42" s="24" t="s">
        <v>60</v>
      </c>
      <c r="C42" s="24" t="s">
        <v>165</v>
      </c>
      <c r="D42" s="48" t="s">
        <v>61</v>
      </c>
      <c r="E42" s="48" t="s">
        <v>62</v>
      </c>
      <c r="F42" s="49" t="s">
        <v>5</v>
      </c>
      <c r="G42" s="49">
        <v>6.2</v>
      </c>
      <c r="H42" s="49">
        <f t="shared" si="13"/>
        <v>682</v>
      </c>
      <c r="I42" s="49" t="s">
        <v>5</v>
      </c>
      <c r="J42" s="38" t="s">
        <v>5</v>
      </c>
      <c r="K42" s="38" t="s">
        <v>5</v>
      </c>
      <c r="L42" s="50" t="s">
        <v>5</v>
      </c>
      <c r="M42" s="51" t="str">
        <f t="shared" si="14"/>
        <v>ΟΚ</v>
      </c>
      <c r="N42" s="51"/>
      <c r="O42" s="51"/>
      <c r="P42" s="49"/>
      <c r="Q42" s="38">
        <f t="shared" si="34"/>
        <v>0</v>
      </c>
      <c r="R42" s="49"/>
      <c r="S42" s="49">
        <f t="shared" si="35"/>
        <v>0</v>
      </c>
      <c r="T42" s="38"/>
      <c r="U42" s="38">
        <f t="shared" si="36"/>
        <v>0</v>
      </c>
      <c r="V42" s="38"/>
      <c r="W42" s="38">
        <f t="shared" si="37"/>
        <v>0</v>
      </c>
      <c r="X42" s="38"/>
      <c r="Y42" s="38">
        <f t="shared" si="38"/>
        <v>0</v>
      </c>
      <c r="Z42" s="38"/>
      <c r="AA42" s="38">
        <f t="shared" si="39"/>
        <v>0</v>
      </c>
      <c r="AB42" s="38" t="s">
        <v>3</v>
      </c>
      <c r="AC42" s="38">
        <f t="shared" si="21"/>
        <v>30</v>
      </c>
      <c r="AD42" s="38"/>
      <c r="AE42" s="38">
        <f t="shared" si="40"/>
        <v>0</v>
      </c>
      <c r="AF42" s="38"/>
      <c r="AG42" s="38">
        <f t="shared" si="41"/>
        <v>0</v>
      </c>
      <c r="AH42" s="38">
        <v>24</v>
      </c>
      <c r="AI42" s="52">
        <f t="shared" si="24"/>
        <v>168</v>
      </c>
      <c r="AJ42" s="53">
        <f t="shared" si="25"/>
        <v>880</v>
      </c>
      <c r="AK42" s="38"/>
    </row>
  </sheetData>
  <sheetProtection password="EB34" sheet="1" objects="1" scenarios="1"/>
  <mergeCells count="5">
    <mergeCell ref="F2:K2"/>
    <mergeCell ref="A2:E2"/>
    <mergeCell ref="AJ2:AJ3"/>
    <mergeCell ref="P2:AI2"/>
    <mergeCell ref="A1:E1"/>
  </mergeCells>
  <dataValidations count="6">
    <dataValidation type="list" allowBlank="1" showInputMessage="1" showErrorMessage="1" sqref="Z5 X5 X7 Z9:Z42 Z7 AB4:AB7 X9:X42 AB9:AB42">
      <formula1>$AU$5:$AU$9</formula1>
    </dataValidation>
    <dataValidation type="list" allowBlank="1" showInputMessage="1" showErrorMessage="1" sqref="N5:P5 T5 AD5 R5 V5 F5 I5:L5 I7:L7 N7:P7 T7 AD7 R7 V7 F7 V9:V42 R9:R42 AD9:AD42 T9:T42 N9:P42 I9:L42 F9:F42">
      <formula1>$AT$5:$AT$5</formula1>
    </dataValidation>
    <dataValidation type="list" allowBlank="1" showInputMessage="1" showErrorMessage="1" sqref="Z4 T8 X4 Z6 AD8 X6 Z8 AB8 X8 N4:P4 I4:L4 F4 V4 R4 AD4 T4 N6:P6 I6:L6 F6 V6 R6 AD6 T6 N8:P8 I8:L8 F8 V8 R8">
      <formula1>#REF!</formula1>
    </dataValidation>
    <dataValidation type="whole" allowBlank="1" showInputMessage="1" showErrorMessage="1" errorTitle="ΠΡΟΣΟΧΗ!" error="ΑΠΟ 1 ΕΩΣ 84 ΜΗΝΕΣ" sqref="AH4:AH42">
      <formula1>1</formula1>
      <formula2>84</formula2>
    </dataValidation>
    <dataValidation type="whole" allowBlank="1" showInputMessage="1" showErrorMessage="1" errorTitle="ΠΡΟΣΟΧΗ!" error="ΑΠΟ 1 ΕΩΣ 24 ΜΗΝΕΣ" sqref="AF4:AF42">
      <formula1>1</formula1>
      <formula2>24</formula2>
    </dataValidation>
    <dataValidation type="decimal" allowBlank="1" showInputMessage="1" showErrorMessage="1" sqref="G4:G42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"/>
  <sheetViews>
    <sheetView workbookViewId="0" topLeftCell="A1">
      <selection activeCell="D19" sqref="A1:XFD1048576"/>
    </sheetView>
  </sheetViews>
  <sheetFormatPr defaultColWidth="9.140625" defaultRowHeight="15"/>
  <cols>
    <col min="1" max="1" width="4.8515625" style="9" customWidth="1"/>
    <col min="2" max="3" width="16.140625" style="9" customWidth="1"/>
    <col min="4" max="4" width="25.140625" style="9" customWidth="1"/>
    <col min="5" max="5" width="23.140625" style="9" customWidth="1"/>
    <col min="6" max="7" width="9.7109375" style="9" customWidth="1"/>
    <col min="8" max="8" width="7.28125" style="9" customWidth="1"/>
    <col min="9" max="9" width="9.7109375" style="9" customWidth="1"/>
    <col min="10" max="10" width="11.28125" style="9" customWidth="1"/>
    <col min="11" max="11" width="10.8515625" style="9" customWidth="1"/>
    <col min="12" max="12" width="13.8515625" style="9" customWidth="1"/>
    <col min="13" max="13" width="15.00390625" style="9" customWidth="1"/>
    <col min="14" max="15" width="14.00390625" style="9" customWidth="1"/>
    <col min="16" max="16" width="16.28125" style="9" customWidth="1"/>
    <col min="17" max="17" width="7.28125" style="9" customWidth="1"/>
    <col min="18" max="18" width="16.140625" style="9" customWidth="1"/>
    <col min="19" max="19" width="7.28125" style="9" customWidth="1"/>
    <col min="20" max="20" width="13.8515625" style="9" customWidth="1"/>
    <col min="21" max="21" width="7.28125" style="9" customWidth="1"/>
    <col min="22" max="22" width="15.28125" style="9" customWidth="1"/>
    <col min="23" max="23" width="7.28125" style="9" customWidth="1"/>
    <col min="24" max="24" width="10.57421875" style="9" customWidth="1"/>
    <col min="25" max="25" width="7.28125" style="9" customWidth="1"/>
    <col min="26" max="26" width="11.421875" style="9" customWidth="1"/>
    <col min="27" max="27" width="7.28125" style="9" customWidth="1"/>
    <col min="28" max="28" width="11.421875" style="9" customWidth="1"/>
    <col min="29" max="29" width="7.28125" style="9" customWidth="1"/>
    <col min="30" max="30" width="14.421875" style="9" customWidth="1"/>
    <col min="31" max="31" width="7.28125" style="9" customWidth="1"/>
    <col min="32" max="32" width="16.8515625" style="9" customWidth="1"/>
    <col min="33" max="33" width="7.28125" style="9" customWidth="1"/>
    <col min="34" max="34" width="13.7109375" style="9" customWidth="1"/>
    <col min="35" max="35" width="7.8515625" style="9" customWidth="1"/>
    <col min="36" max="36" width="9.57421875" style="9" customWidth="1"/>
    <col min="37" max="37" width="30.28125" style="9" customWidth="1"/>
    <col min="38" max="45" width="9.140625" style="9" customWidth="1"/>
    <col min="46" max="47" width="9.140625" style="9" hidden="1" customWidth="1"/>
    <col min="48" max="16384" width="9.140625" style="9" customWidth="1"/>
  </cols>
  <sheetData>
    <row r="1" spans="1:37" ht="77.25" customHeight="1">
      <c r="A1" s="1" t="s">
        <v>233</v>
      </c>
      <c r="B1" s="2"/>
      <c r="C1" s="2"/>
      <c r="D1" s="2"/>
      <c r="E1" s="2"/>
      <c r="F1" s="3"/>
      <c r="G1" s="3"/>
      <c r="H1" s="3"/>
      <c r="I1" s="3"/>
      <c r="J1" s="4"/>
      <c r="K1" s="4"/>
      <c r="L1" s="5"/>
      <c r="M1" s="6"/>
      <c r="N1" s="6"/>
      <c r="O1" s="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8"/>
      <c r="AJ1" s="3"/>
      <c r="AK1" s="4"/>
    </row>
    <row r="2" spans="1:37" s="23" customFormat="1" ht="15.75">
      <c r="A2" s="14" t="s">
        <v>7</v>
      </c>
      <c r="B2" s="15"/>
      <c r="C2" s="15"/>
      <c r="D2" s="15"/>
      <c r="E2" s="15"/>
      <c r="F2" s="16" t="s">
        <v>0</v>
      </c>
      <c r="G2" s="16"/>
      <c r="H2" s="16"/>
      <c r="I2" s="16"/>
      <c r="J2" s="17"/>
      <c r="K2" s="17"/>
      <c r="L2" s="18"/>
      <c r="M2" s="19"/>
      <c r="N2" s="19"/>
      <c r="O2" s="19"/>
      <c r="P2" s="15" t="s">
        <v>29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20"/>
      <c r="AJ2" s="21" t="s">
        <v>9</v>
      </c>
      <c r="AK2" s="22"/>
    </row>
    <row r="3" spans="1:37" s="47" customFormat="1" ht="94.5" customHeight="1">
      <c r="A3" s="35" t="s">
        <v>1</v>
      </c>
      <c r="B3" s="35" t="s">
        <v>30</v>
      </c>
      <c r="C3" s="39" t="s">
        <v>149</v>
      </c>
      <c r="D3" s="39" t="s">
        <v>8</v>
      </c>
      <c r="E3" s="35" t="s">
        <v>86</v>
      </c>
      <c r="F3" s="35" t="s">
        <v>14</v>
      </c>
      <c r="G3" s="40" t="s">
        <v>10</v>
      </c>
      <c r="H3" s="40" t="s">
        <v>4</v>
      </c>
      <c r="I3" s="40" t="s">
        <v>15</v>
      </c>
      <c r="J3" s="35" t="s">
        <v>16</v>
      </c>
      <c r="K3" s="35" t="s">
        <v>17</v>
      </c>
      <c r="L3" s="41" t="s">
        <v>18</v>
      </c>
      <c r="M3" s="42"/>
      <c r="N3" s="43" t="s">
        <v>11</v>
      </c>
      <c r="O3" s="44" t="s">
        <v>13</v>
      </c>
      <c r="P3" s="40" t="s">
        <v>19</v>
      </c>
      <c r="Q3" s="35" t="s">
        <v>4</v>
      </c>
      <c r="R3" s="40" t="s">
        <v>20</v>
      </c>
      <c r="S3" s="40" t="s">
        <v>4</v>
      </c>
      <c r="T3" s="35" t="s">
        <v>21</v>
      </c>
      <c r="U3" s="35" t="s">
        <v>4</v>
      </c>
      <c r="V3" s="35" t="s">
        <v>22</v>
      </c>
      <c r="W3" s="35" t="s">
        <v>4</v>
      </c>
      <c r="X3" s="35" t="s">
        <v>23</v>
      </c>
      <c r="Y3" s="35" t="s">
        <v>4</v>
      </c>
      <c r="Z3" s="35" t="s">
        <v>24</v>
      </c>
      <c r="AA3" s="35" t="s">
        <v>4</v>
      </c>
      <c r="AB3" s="35" t="s">
        <v>25</v>
      </c>
      <c r="AC3" s="39" t="s">
        <v>4</v>
      </c>
      <c r="AD3" s="35" t="s">
        <v>26</v>
      </c>
      <c r="AE3" s="35" t="s">
        <v>4</v>
      </c>
      <c r="AF3" s="35" t="s">
        <v>27</v>
      </c>
      <c r="AG3" s="35" t="s">
        <v>4</v>
      </c>
      <c r="AH3" s="35" t="s">
        <v>28</v>
      </c>
      <c r="AI3" s="45" t="s">
        <v>4</v>
      </c>
      <c r="AJ3" s="32"/>
      <c r="AK3" s="46" t="s">
        <v>148</v>
      </c>
    </row>
    <row r="4" spans="1:37" ht="18" customHeight="1">
      <c r="A4" s="4">
        <v>1</v>
      </c>
      <c r="B4" s="35" t="s">
        <v>142</v>
      </c>
      <c r="C4" s="35" t="s">
        <v>198</v>
      </c>
      <c r="D4" s="36" t="s">
        <v>143</v>
      </c>
      <c r="E4" s="36" t="s">
        <v>144</v>
      </c>
      <c r="F4" s="3" t="s">
        <v>5</v>
      </c>
      <c r="G4" s="3">
        <v>6.88</v>
      </c>
      <c r="H4" s="3">
        <f>G4*110</f>
        <v>756.8</v>
      </c>
      <c r="I4" s="3" t="s">
        <v>5</v>
      </c>
      <c r="J4" s="4" t="s">
        <v>5</v>
      </c>
      <c r="K4" s="4" t="s">
        <v>5</v>
      </c>
      <c r="L4" s="5" t="s">
        <v>5</v>
      </c>
      <c r="M4" s="6" t="str">
        <f>IF(AND(F4="ΝΑΙ",I4="ΝΑΙ",IF(K4="ΝΑΙ",J4="ΝΑΙ",)*AND(L4="ΝΑΙ")),"ΟΚ","ΑΠΟΡΡΙΠΤΕΤΑΙ")</f>
        <v>ΟΚ</v>
      </c>
      <c r="N4" s="6" t="s">
        <v>5</v>
      </c>
      <c r="O4" s="6" t="s">
        <v>5</v>
      </c>
      <c r="P4" s="3"/>
      <c r="Q4" s="4">
        <f>IF(P4="ΝΑΙ",120,0)</f>
        <v>0</v>
      </c>
      <c r="R4" s="3"/>
      <c r="S4" s="3">
        <f>IF(R4="ΝΑΙ",60,0)</f>
        <v>0</v>
      </c>
      <c r="T4" s="4"/>
      <c r="U4" s="4">
        <f>IF(T4="ΝΑΙ",250,0)</f>
        <v>0</v>
      </c>
      <c r="V4" s="4"/>
      <c r="W4" s="4">
        <f>IF(V4="ΝΑΙ",120,0)</f>
        <v>0</v>
      </c>
      <c r="X4" s="4"/>
      <c r="Y4" s="4">
        <f>IF(X4="ΑΡΙΣΤΗ",70,IF(X4="ΠΟΛΥ ΚΑΛΗ",50,IF(X4="ΚΑΛΗ",30,)))</f>
        <v>0</v>
      </c>
      <c r="Z4" s="4"/>
      <c r="AA4" s="4">
        <f>IF(Z4="ΑΡΙΣΤΗ",70,IF(Z4="ΠΟΛΥ ΚΑΛΗ",50,IF(Z4="ΚΑΛΗ",30,)))</f>
        <v>0</v>
      </c>
      <c r="AB4" s="4" t="s">
        <v>3</v>
      </c>
      <c r="AC4" s="4">
        <f>IF(AB4="ΑΡΙΣΤΗ",70,IF(AB4="ΠΟΛΥ ΚΑΛΗ",50,IF(AB4="ΚΑΛΗ",30,)))</f>
        <v>30</v>
      </c>
      <c r="AD4" s="4"/>
      <c r="AE4" s="4">
        <f>IF(AD4="ΝΑΙ",150,0)</f>
        <v>0</v>
      </c>
      <c r="AF4" s="4">
        <v>24</v>
      </c>
      <c r="AG4" s="4">
        <f>AF4*17</f>
        <v>408</v>
      </c>
      <c r="AH4" s="4">
        <v>84</v>
      </c>
      <c r="AI4" s="8">
        <f>AH4*7</f>
        <v>588</v>
      </c>
      <c r="AJ4" s="37">
        <f>H4+AE4+Q4+S4+U4+W4+AA4+AC4+AG4+AI4+Y4</f>
        <v>1782.8</v>
      </c>
      <c r="AK4" s="4"/>
    </row>
    <row r="5" spans="1:37" ht="18" customHeight="1">
      <c r="A5" s="4">
        <v>2</v>
      </c>
      <c r="B5" s="35" t="s">
        <v>51</v>
      </c>
      <c r="C5" s="35" t="s">
        <v>154</v>
      </c>
      <c r="D5" s="36" t="s">
        <v>52</v>
      </c>
      <c r="E5" s="36" t="s">
        <v>53</v>
      </c>
      <c r="F5" s="3" t="s">
        <v>5</v>
      </c>
      <c r="G5" s="3">
        <v>6.05</v>
      </c>
      <c r="H5" s="3">
        <f>G5*110</f>
        <v>665.5</v>
      </c>
      <c r="I5" s="3" t="s">
        <v>5</v>
      </c>
      <c r="J5" s="4" t="s">
        <v>5</v>
      </c>
      <c r="K5" s="4" t="s">
        <v>5</v>
      </c>
      <c r="L5" s="5" t="s">
        <v>5</v>
      </c>
      <c r="M5" s="6" t="str">
        <f>IF(AND(F5="ΝΑΙ",I5="ΝΑΙ",IF(K5="ΝΑΙ",J5="ΝΑΙ",)*AND(L5="ΝΑΙ")),"ΟΚ","ΑΠΟΡΡΙΠΤΕΤΑΙ")</f>
        <v>ΟΚ</v>
      </c>
      <c r="N5" s="6"/>
      <c r="O5" s="6" t="s">
        <v>5</v>
      </c>
      <c r="P5" s="3"/>
      <c r="Q5" s="4"/>
      <c r="R5" s="3"/>
      <c r="S5" s="3"/>
      <c r="T5" s="4"/>
      <c r="U5" s="4"/>
      <c r="V5" s="4"/>
      <c r="W5" s="4"/>
      <c r="X5" s="4"/>
      <c r="Y5" s="4"/>
      <c r="Z5" s="4"/>
      <c r="AA5" s="4"/>
      <c r="AB5" s="38" t="s">
        <v>2</v>
      </c>
      <c r="AC5" s="38">
        <f aca="true" t="shared" si="0" ref="AC5">IF(AB5="ΑΡΙΣΤΗ",70,IF(AB5="ΠΟΛΥ ΚΑΛΗ",50,IF(AB5="ΚΑΛΗ",30,)))</f>
        <v>70</v>
      </c>
      <c r="AD5" s="38"/>
      <c r="AE5" s="4"/>
      <c r="AF5" s="4"/>
      <c r="AG5" s="4"/>
      <c r="AH5" s="4">
        <v>84</v>
      </c>
      <c r="AI5" s="8">
        <f>AH5*7</f>
        <v>588</v>
      </c>
      <c r="AJ5" s="37">
        <f>H5+AE5+Q5+S5+U5+W5+AA5+AC5+AG5+AI5+Y5</f>
        <v>1323.5</v>
      </c>
      <c r="AK5" s="4"/>
    </row>
    <row r="6" spans="1:37" ht="18" customHeight="1">
      <c r="A6" s="4">
        <v>3</v>
      </c>
      <c r="B6" s="35" t="s">
        <v>66</v>
      </c>
      <c r="C6" s="35" t="s">
        <v>167</v>
      </c>
      <c r="D6" s="36" t="s">
        <v>67</v>
      </c>
      <c r="E6" s="36" t="s">
        <v>68</v>
      </c>
      <c r="F6" s="3" t="s">
        <v>5</v>
      </c>
      <c r="G6" s="3">
        <v>6.97</v>
      </c>
      <c r="H6" s="3">
        <f>G6*110</f>
        <v>766.6999999999999</v>
      </c>
      <c r="I6" s="3" t="s">
        <v>5</v>
      </c>
      <c r="J6" s="4" t="s">
        <v>5</v>
      </c>
      <c r="K6" s="4" t="s">
        <v>5</v>
      </c>
      <c r="L6" s="5" t="s">
        <v>5</v>
      </c>
      <c r="M6" s="6" t="str">
        <f>IF(AND(F6="ΝΑΙ",I6="ΝΑΙ",IF(K6="ΝΑΙ",J6="ΝΑΙ",)*AND(L6="ΝΑΙ")),"ΟΚ","ΑΠΟΡΡΙΠΤΕΤΑΙ")</f>
        <v>ΟΚ</v>
      </c>
      <c r="N6" s="6"/>
      <c r="O6" s="6" t="s">
        <v>5</v>
      </c>
      <c r="P6" s="3" t="s">
        <v>5</v>
      </c>
      <c r="Q6" s="4">
        <f>IF(P6="ΝΑΙ",120,0)</f>
        <v>120</v>
      </c>
      <c r="R6" s="3"/>
      <c r="S6" s="3">
        <f>IF(R6="ΝΑΙ",60,0)</f>
        <v>0</v>
      </c>
      <c r="T6" s="4"/>
      <c r="U6" s="4">
        <f>IF(T6="ΝΑΙ",250,0)</f>
        <v>0</v>
      </c>
      <c r="V6" s="4"/>
      <c r="W6" s="4">
        <f>IF(V6="ΝΑΙ",120,0)</f>
        <v>0</v>
      </c>
      <c r="X6" s="4"/>
      <c r="Y6" s="4">
        <f>IF(X6="ΑΡΙΣΤΗ",70,IF(X6="ΠΟΛΥ ΚΑΛΗ",50,IF(X6="ΚΑΛΗ",30,)))</f>
        <v>0</v>
      </c>
      <c r="Z6" s="4"/>
      <c r="AA6" s="4">
        <f>IF(Z6="ΑΡΙΣΤΗ",70,IF(Z6="ΠΟΛΥ ΚΑΛΗ",50,IF(Z6="ΚΑΛΗ",30,)))</f>
        <v>0</v>
      </c>
      <c r="AB6" s="4" t="s">
        <v>3</v>
      </c>
      <c r="AC6" s="4">
        <f>IF(AB6="ΑΡΙΣΤΗ",70,IF(AB6="ΠΟΛΥ ΚΑΛΗ",50,IF(AB6="ΚΑΛΗ",30,)))</f>
        <v>30</v>
      </c>
      <c r="AD6" s="4"/>
      <c r="AE6" s="4">
        <f>IF(AD6="ΝΑΙ",150,0)</f>
        <v>0</v>
      </c>
      <c r="AF6" s="4"/>
      <c r="AG6" s="4">
        <f>AF6*17</f>
        <v>0</v>
      </c>
      <c r="AH6" s="4">
        <v>45</v>
      </c>
      <c r="AI6" s="8">
        <f>AH6*7</f>
        <v>315</v>
      </c>
      <c r="AJ6" s="37">
        <f>H6+AE6+Q6+S6+U6+W6+AA6+AC6+AG6+AI6+Y6</f>
        <v>1231.6999999999998</v>
      </c>
      <c r="AK6" s="4"/>
    </row>
  </sheetData>
  <sheetProtection password="EB34" sheet="1" objects="1" scenarios="1"/>
  <mergeCells count="5">
    <mergeCell ref="A2:E2"/>
    <mergeCell ref="F2:K2"/>
    <mergeCell ref="P2:AI2"/>
    <mergeCell ref="AJ2:AJ3"/>
    <mergeCell ref="A1:E1"/>
  </mergeCells>
  <dataValidations count="6">
    <dataValidation type="list" allowBlank="1" showInputMessage="1" showErrorMessage="1" sqref="N4:P6 I4:L6 F4:F6 V4:V6 R4:R6 AD4:AD6 T4:T6">
      <formula1>#REF!</formula1>
    </dataValidation>
    <dataValidation type="list" allowBlank="1" showInputMessage="1" showErrorMessage="1" sqref="Z4:Z6 X4:X6">
      <formula1>#REF!</formula1>
    </dataValidation>
    <dataValidation type="decimal" allowBlank="1" showInputMessage="1" showErrorMessage="1" sqref="G4:G6">
      <formula1>5</formula1>
      <formula2>10</formula2>
    </dataValidation>
    <dataValidation type="whole" allowBlank="1" showInputMessage="1" showErrorMessage="1" errorTitle="ΠΡΟΣΟΧΗ!" error="ΑΠΟ 1 ΕΩΣ 24 ΜΗΝΕΣ" sqref="AF4:AF6">
      <formula1>1</formula1>
      <formula2>24</formula2>
    </dataValidation>
    <dataValidation type="whole" allowBlank="1" showInputMessage="1" showErrorMessage="1" errorTitle="ΠΡΟΣΟΧΗ!" error="ΑΠΟ 1 ΕΩΣ 84 ΜΗΝΕΣ" sqref="AH4:AH6">
      <formula1>1</formula1>
      <formula2>84</formula2>
    </dataValidation>
    <dataValidation type="list" allowBlank="1" showInputMessage="1" showErrorMessage="1" sqref="AB4:AB6">
      <formula1>$AU$5:$AU$9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 topLeftCell="A1">
      <pane xSplit="3" ySplit="3" topLeftCell="D22" activePane="bottomRight" state="frozen"/>
      <selection pane="topRight" activeCell="F1" sqref="F1"/>
      <selection pane="bottomLeft" activeCell="A4" sqref="A4"/>
      <selection pane="bottomRight" activeCell="H35" sqref="H35"/>
    </sheetView>
  </sheetViews>
  <sheetFormatPr defaultColWidth="9.140625" defaultRowHeight="15"/>
  <cols>
    <col min="1" max="1" width="4.8515625" style="9" customWidth="1"/>
    <col min="2" max="3" width="16.140625" style="9" customWidth="1"/>
    <col min="4" max="4" width="32.8515625" style="9" customWidth="1"/>
    <col min="5" max="12" width="9.140625" style="9" customWidth="1"/>
    <col min="13" max="14" width="9.140625" style="9" hidden="1" customWidth="1"/>
    <col min="15" max="16384" width="9.140625" style="9" customWidth="1"/>
  </cols>
  <sheetData>
    <row r="1" spans="1:4" ht="57" customHeight="1">
      <c r="A1" s="1" t="s">
        <v>232</v>
      </c>
      <c r="B1" s="2"/>
      <c r="C1" s="2"/>
      <c r="D1" s="55"/>
    </row>
    <row r="2" spans="1:4" s="23" customFormat="1" ht="15.75" customHeight="1">
      <c r="A2" s="14" t="s">
        <v>7</v>
      </c>
      <c r="B2" s="15"/>
      <c r="C2" s="15"/>
      <c r="D2" s="22"/>
    </row>
    <row r="3" spans="1:4" s="47" customFormat="1" ht="94.5" customHeight="1">
      <c r="A3" s="35" t="s">
        <v>1</v>
      </c>
      <c r="B3" s="35" t="s">
        <v>30</v>
      </c>
      <c r="C3" s="39" t="s">
        <v>149</v>
      </c>
      <c r="D3" s="46" t="s">
        <v>156</v>
      </c>
    </row>
    <row r="4" spans="1:4" ht="45">
      <c r="A4" s="4">
        <v>1</v>
      </c>
      <c r="B4" s="24" t="s">
        <v>203</v>
      </c>
      <c r="C4" s="24" t="s">
        <v>204</v>
      </c>
      <c r="D4" s="56" t="s">
        <v>228</v>
      </c>
    </row>
    <row r="5" spans="1:4" ht="45">
      <c r="A5" s="4">
        <v>2</v>
      </c>
      <c r="B5" s="24" t="s">
        <v>205</v>
      </c>
      <c r="C5" s="24" t="s">
        <v>183</v>
      </c>
      <c r="D5" s="56" t="s">
        <v>228</v>
      </c>
    </row>
    <row r="6" spans="1:4" s="54" customFormat="1" ht="45">
      <c r="A6" s="4">
        <v>3</v>
      </c>
      <c r="B6" s="24" t="s">
        <v>206</v>
      </c>
      <c r="C6" s="24" t="s">
        <v>207</v>
      </c>
      <c r="D6" s="56" t="s">
        <v>228</v>
      </c>
    </row>
    <row r="7" spans="1:4" ht="45">
      <c r="A7" s="4">
        <v>4</v>
      </c>
      <c r="B7" s="24" t="s">
        <v>208</v>
      </c>
      <c r="C7" s="24" t="s">
        <v>209</v>
      </c>
      <c r="D7" s="56" t="s">
        <v>228</v>
      </c>
    </row>
    <row r="8" spans="1:4" ht="45">
      <c r="A8" s="4">
        <v>5</v>
      </c>
      <c r="B8" s="24" t="s">
        <v>210</v>
      </c>
      <c r="C8" s="24" t="s">
        <v>211</v>
      </c>
      <c r="D8" s="56" t="s">
        <v>228</v>
      </c>
    </row>
    <row r="9" spans="1:4" ht="45">
      <c r="A9" s="4">
        <v>6</v>
      </c>
      <c r="B9" s="24" t="s">
        <v>212</v>
      </c>
      <c r="C9" s="24" t="s">
        <v>213</v>
      </c>
      <c r="D9" s="56" t="s">
        <v>228</v>
      </c>
    </row>
    <row r="10" spans="1:4" ht="45">
      <c r="A10" s="4">
        <v>7</v>
      </c>
      <c r="B10" s="24" t="s">
        <v>214</v>
      </c>
      <c r="C10" s="24" t="s">
        <v>215</v>
      </c>
      <c r="D10" s="56" t="s">
        <v>228</v>
      </c>
    </row>
    <row r="11" spans="1:4" ht="18" customHeight="1">
      <c r="A11" s="4">
        <v>8</v>
      </c>
      <c r="B11" s="35" t="s">
        <v>87</v>
      </c>
      <c r="C11" s="35" t="s">
        <v>173</v>
      </c>
      <c r="D11" s="57" t="s">
        <v>174</v>
      </c>
    </row>
    <row r="12" spans="1:4" s="54" customFormat="1" ht="45">
      <c r="A12" s="4">
        <v>9</v>
      </c>
      <c r="B12" s="24" t="s">
        <v>216</v>
      </c>
      <c r="C12" s="24" t="s">
        <v>217</v>
      </c>
      <c r="D12" s="56" t="s">
        <v>228</v>
      </c>
    </row>
    <row r="13" spans="1:4" s="54" customFormat="1" ht="15">
      <c r="A13" s="4">
        <v>10</v>
      </c>
      <c r="B13" s="35" t="s">
        <v>180</v>
      </c>
      <c r="C13" s="35" t="s">
        <v>179</v>
      </c>
      <c r="D13" s="4">
        <v>141.151</v>
      </c>
    </row>
    <row r="14" spans="1:4" s="54" customFormat="1" ht="15">
      <c r="A14" s="4">
        <v>11</v>
      </c>
      <c r="B14" s="24" t="s">
        <v>103</v>
      </c>
      <c r="C14" s="24" t="s">
        <v>182</v>
      </c>
      <c r="D14" s="38">
        <v>141.151</v>
      </c>
    </row>
    <row r="15" spans="1:4" s="54" customFormat="1" ht="45">
      <c r="A15" s="4">
        <v>12</v>
      </c>
      <c r="B15" s="24" t="s">
        <v>218</v>
      </c>
      <c r="C15" s="24" t="s">
        <v>219</v>
      </c>
      <c r="D15" s="56" t="s">
        <v>228</v>
      </c>
    </row>
    <row r="16" spans="1:4" s="54" customFormat="1" ht="45">
      <c r="A16" s="4">
        <v>13</v>
      </c>
      <c r="B16" s="24" t="s">
        <v>220</v>
      </c>
      <c r="C16" s="24" t="s">
        <v>221</v>
      </c>
      <c r="D16" s="56" t="s">
        <v>228</v>
      </c>
    </row>
    <row r="17" spans="1:4" s="54" customFormat="1" ht="45">
      <c r="A17" s="4">
        <v>14</v>
      </c>
      <c r="B17" s="24" t="s">
        <v>222</v>
      </c>
      <c r="C17" s="24" t="s">
        <v>223</v>
      </c>
      <c r="D17" s="56" t="s">
        <v>228</v>
      </c>
    </row>
    <row r="18" spans="1:4" s="54" customFormat="1" ht="45">
      <c r="A18" s="4">
        <v>15</v>
      </c>
      <c r="B18" s="24" t="s">
        <v>224</v>
      </c>
      <c r="C18" s="24" t="s">
        <v>225</v>
      </c>
      <c r="D18" s="56" t="s">
        <v>228</v>
      </c>
    </row>
    <row r="19" spans="1:4" s="54" customFormat="1" ht="45">
      <c r="A19" s="4">
        <v>16</v>
      </c>
      <c r="B19" s="24" t="s">
        <v>226</v>
      </c>
      <c r="C19" s="24" t="s">
        <v>227</v>
      </c>
      <c r="D19" s="56" t="s">
        <v>228</v>
      </c>
    </row>
    <row r="20" spans="1:4" s="54" customFormat="1" ht="15">
      <c r="A20" s="4">
        <v>17</v>
      </c>
      <c r="B20" s="35" t="s">
        <v>133</v>
      </c>
      <c r="C20" s="35" t="s">
        <v>158</v>
      </c>
      <c r="D20" s="4" t="s">
        <v>192</v>
      </c>
    </row>
    <row r="21" spans="1:4" s="54" customFormat="1" ht="15">
      <c r="A21" s="4">
        <v>18</v>
      </c>
      <c r="B21" s="35" t="s">
        <v>137</v>
      </c>
      <c r="C21" s="35" t="s">
        <v>194</v>
      </c>
      <c r="D21" s="4">
        <v>151</v>
      </c>
    </row>
    <row r="22" spans="1:4" s="54" customFormat="1" ht="15">
      <c r="A22" s="4">
        <v>19</v>
      </c>
      <c r="B22" s="35" t="s">
        <v>138</v>
      </c>
      <c r="C22" s="35" t="s">
        <v>195</v>
      </c>
      <c r="D22" s="4">
        <v>141</v>
      </c>
    </row>
    <row r="23" spans="1:4" s="54" customFormat="1" ht="15">
      <c r="A23" s="4">
        <v>20</v>
      </c>
      <c r="B23" s="35" t="s">
        <v>139</v>
      </c>
      <c r="C23" s="35" t="s">
        <v>196</v>
      </c>
      <c r="D23" s="4">
        <v>151</v>
      </c>
    </row>
    <row r="24" spans="1:4" s="54" customFormat="1" ht="15">
      <c r="A24" s="4">
        <v>21</v>
      </c>
      <c r="B24" s="35" t="s">
        <v>147</v>
      </c>
      <c r="C24" s="35" t="s">
        <v>200</v>
      </c>
      <c r="D24" s="4">
        <v>141.151</v>
      </c>
    </row>
  </sheetData>
  <sheetProtection password="EB34" sheet="1" objects="1" scenarios="1"/>
  <mergeCells count="2">
    <mergeCell ref="A2:C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2018-12-05T10:41:26Z</dcterms:modified>
  <cp:category/>
  <cp:version/>
  <cp:contentType/>
  <cp:contentStatus/>
</cp:coreProperties>
</file>